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5L2_Process Reciepts\"/>
    </mc:Choice>
  </mc:AlternateContent>
  <bookViews>
    <workbookView xWindow="-105" yWindow="-105" windowWidth="23250" windowHeight="12570"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c r="G100" i="217" a="1"/>
  <c r="G100" i="217"/>
  <c r="F100" i="217" a="1"/>
  <c r="F100" i="217" s="1"/>
  <c r="E100" i="217" a="1"/>
  <c r="E100" i="217" s="1"/>
  <c r="C100" i="217" a="1"/>
  <c r="C100" i="217" s="1"/>
  <c r="D100" i="217" a="1"/>
  <c r="D100" i="217" s="1"/>
  <c r="O99" i="217" a="1"/>
  <c r="O99" i="217"/>
  <c r="N99" i="217" a="1"/>
  <c r="N99" i="217" s="1"/>
  <c r="M99" i="217" a="1"/>
  <c r="M99" i="217" s="1"/>
  <c r="L99" i="217" a="1"/>
  <c r="L99" i="217" s="1"/>
  <c r="K99" i="217" a="1"/>
  <c r="K99" i="217"/>
  <c r="J99" i="217" a="1"/>
  <c r="J99" i="217" s="1"/>
  <c r="I99" i="217" a="1"/>
  <c r="I99" i="217" s="1"/>
  <c r="H99" i="217" a="1"/>
  <c r="H99" i="217" s="1"/>
  <c r="G99" i="217" a="1"/>
  <c r="G99" i="217"/>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N196" i="3"/>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S201" i="3" s="1"/>
  <c r="AN202" i="3"/>
  <c r="AO202" i="3"/>
  <c r="AS202" i="3" s="1"/>
  <c r="AN203" i="3"/>
  <c r="AR203" i="3" s="1"/>
  <c r="AO203" i="3"/>
  <c r="AS203" i="3" s="1"/>
  <c r="AN204" i="3"/>
  <c r="AO204" i="3"/>
  <c r="AN205" i="3"/>
  <c r="AO205" i="3"/>
  <c r="AN206" i="3"/>
  <c r="AO206" i="3"/>
  <c r="AS206" i="3" s="1"/>
  <c r="AN207" i="3"/>
  <c r="AR207" i="3" s="1"/>
  <c r="AO207" i="3"/>
  <c r="AN208" i="3"/>
  <c r="AR208" i="3" s="1"/>
  <c r="AO208" i="3"/>
  <c r="AN209" i="3"/>
  <c r="AO209" i="3"/>
  <c r="AS209" i="3" s="1"/>
  <c r="AN210" i="3"/>
  <c r="AO210" i="3"/>
  <c r="AS210" i="3" s="1"/>
  <c r="AN211" i="3"/>
  <c r="AR211" i="3" s="1"/>
  <c r="AO211" i="3"/>
  <c r="AS211" i="3" s="1"/>
  <c r="AN212" i="3"/>
  <c r="AO212" i="3"/>
  <c r="AN213" i="3"/>
  <c r="AO213" i="3"/>
  <c r="AN214" i="3"/>
  <c r="AO214" i="3"/>
  <c r="AS214" i="3" s="1"/>
  <c r="AN215" i="3"/>
  <c r="AR215" i="3" s="1"/>
  <c r="AO215" i="3"/>
  <c r="AN216" i="3"/>
  <c r="AR216" i="3" s="1"/>
  <c r="AO216" i="3"/>
  <c r="AN217" i="3"/>
  <c r="AO217" i="3"/>
  <c r="AS217" i="3" s="1"/>
  <c r="AN218" i="3"/>
  <c r="AO218" i="3"/>
  <c r="AS218" i="3" s="1"/>
  <c r="AN219" i="3"/>
  <c r="AR219" i="3" s="1"/>
  <c r="AO219" i="3"/>
  <c r="AS219" i="3" s="1"/>
  <c r="AN220" i="3"/>
  <c r="AO220" i="3"/>
  <c r="AN221" i="3"/>
  <c r="AO221" i="3"/>
  <c r="AN222" i="3"/>
  <c r="AO222" i="3"/>
  <c r="AS222" i="3" s="1"/>
  <c r="AN223" i="3"/>
  <c r="AR223" i="3" s="1"/>
  <c r="AO223" i="3"/>
  <c r="AN224" i="3"/>
  <c r="AR224" i="3" s="1"/>
  <c r="AO224" i="3"/>
  <c r="AN225" i="3"/>
  <c r="AO225" i="3"/>
  <c r="AS225" i="3" s="1"/>
  <c r="AN226" i="3"/>
  <c r="AO226" i="3"/>
  <c r="AS226" i="3" s="1"/>
  <c r="AN227" i="3"/>
  <c r="AR227" i="3" s="1"/>
  <c r="AO227" i="3"/>
  <c r="AS227" i="3" s="1"/>
  <c r="AN228" i="3"/>
  <c r="AO228" i="3"/>
  <c r="AN229" i="3"/>
  <c r="AO229" i="3"/>
  <c r="AN230" i="3"/>
  <c r="AO230" i="3"/>
  <c r="AS230" i="3" s="1"/>
  <c r="AN231" i="3"/>
  <c r="AR231" i="3" s="1"/>
  <c r="AO231" i="3"/>
  <c r="AN232" i="3"/>
  <c r="AR232" i="3" s="1"/>
  <c r="AO232" i="3"/>
  <c r="AN233" i="3"/>
  <c r="AO233" i="3"/>
  <c r="AS233" i="3" s="1"/>
  <c r="AN234" i="3"/>
  <c r="AO234" i="3"/>
  <c r="AS234" i="3" s="1"/>
  <c r="AN235" i="3"/>
  <c r="AR235" i="3" s="1"/>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O244" i="3"/>
  <c r="AN245" i="3"/>
  <c r="AO245" i="3"/>
  <c r="AN246" i="3"/>
  <c r="AO246" i="3"/>
  <c r="AS246" i="3" s="1"/>
  <c r="AN247" i="3"/>
  <c r="AR247" i="3" s="1"/>
  <c r="AO247" i="3"/>
  <c r="AN248" i="3"/>
  <c r="AR248" i="3" s="1"/>
  <c r="AO248" i="3"/>
  <c r="AN249" i="3"/>
  <c r="AO249" i="3"/>
  <c r="AS249" i="3" s="1"/>
  <c r="AN250" i="3"/>
  <c r="AO250" i="3"/>
  <c r="AS250" i="3" s="1"/>
  <c r="AN251" i="3"/>
  <c r="AR251" i="3" s="1"/>
  <c r="AO251" i="3"/>
  <c r="AS251" i="3" s="1"/>
  <c r="AN252" i="3"/>
  <c r="AO252" i="3"/>
  <c r="AN253" i="3"/>
  <c r="AO253" i="3"/>
  <c r="AN254" i="3"/>
  <c r="AO254" i="3"/>
  <c r="AS254" i="3" s="1"/>
  <c r="AN255" i="3"/>
  <c r="AR255" i="3" s="1"/>
  <c r="AO255" i="3"/>
  <c r="AN256" i="3"/>
  <c r="AR256" i="3" s="1"/>
  <c r="AO256" i="3"/>
  <c r="AN257" i="3"/>
  <c r="AO257" i="3"/>
  <c r="AS257" i="3" s="1"/>
  <c r="AN258" i="3"/>
  <c r="AO258" i="3"/>
  <c r="AS258" i="3" s="1"/>
  <c r="AN259" i="3"/>
  <c r="AR259" i="3" s="1"/>
  <c r="AO259" i="3"/>
  <c r="AS259" i="3" s="1"/>
  <c r="AN260" i="3"/>
  <c r="AO260" i="3"/>
  <c r="AN261" i="3"/>
  <c r="AO261" i="3"/>
  <c r="AN262" i="3"/>
  <c r="AO262" i="3"/>
  <c r="AS262" i="3" s="1"/>
  <c r="AN263" i="3"/>
  <c r="AR263" i="3" s="1"/>
  <c r="AO263" i="3"/>
  <c r="AN264" i="3"/>
  <c r="AR264" i="3" s="1"/>
  <c r="AO264" i="3"/>
  <c r="AN265" i="3"/>
  <c r="AO265" i="3"/>
  <c r="AS265" i="3" s="1"/>
  <c r="AN266" i="3"/>
  <c r="AO266" i="3"/>
  <c r="AS266" i="3" s="1"/>
  <c r="AN267" i="3"/>
  <c r="AR267" i="3" s="1"/>
  <c r="AO267" i="3"/>
  <c r="AS267" i="3" s="1"/>
  <c r="AN268" i="3"/>
  <c r="AO268" i="3"/>
  <c r="AN269" i="3"/>
  <c r="AO269" i="3"/>
  <c r="AN270" i="3"/>
  <c r="AO270" i="3"/>
  <c r="AS270" i="3" s="1"/>
  <c r="AN271" i="3"/>
  <c r="AR271" i="3" s="1"/>
  <c r="AO271" i="3"/>
  <c r="AN272" i="3"/>
  <c r="AR272" i="3" s="1"/>
  <c r="AO272" i="3"/>
  <c r="AN273" i="3"/>
  <c r="AO273" i="3"/>
  <c r="AS273" i="3" s="1"/>
  <c r="AN274" i="3"/>
  <c r="AO274" i="3"/>
  <c r="AS274" i="3" s="1"/>
  <c r="AN275" i="3"/>
  <c r="AR275" i="3" s="1"/>
  <c r="AO275" i="3"/>
  <c r="AS275" i="3" s="1"/>
  <c r="AN276" i="3"/>
  <c r="AO276" i="3"/>
  <c r="AN277" i="3"/>
  <c r="AO277" i="3"/>
  <c r="AN278" i="3"/>
  <c r="AO278" i="3"/>
  <c r="AS278" i="3" s="1"/>
  <c r="AN279" i="3"/>
  <c r="AR279" i="3" s="1"/>
  <c r="AO279" i="3"/>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7" i="3" l="1"/>
  <c r="AS269" i="3"/>
  <c r="AS261" i="3"/>
  <c r="AS253" i="3"/>
  <c r="AS245" i="3"/>
  <c r="AS229" i="3"/>
  <c r="AS221" i="3"/>
  <c r="AS213" i="3"/>
  <c r="AV51" i="3" s="1"/>
  <c r="AS205" i="3"/>
  <c r="AS197" i="3"/>
  <c r="S10" i="217"/>
  <c r="AS240" i="3"/>
  <c r="AR196" i="3"/>
  <c r="AR195" i="3"/>
  <c r="AV7" i="3" s="1"/>
  <c r="AR284" i="3"/>
  <c r="AR276" i="3"/>
  <c r="AR268" i="3"/>
  <c r="AR260" i="3"/>
  <c r="AR252" i="3"/>
  <c r="AR244" i="3"/>
  <c r="AR236" i="3"/>
  <c r="AR228" i="3"/>
  <c r="AV18" i="3" s="1"/>
  <c r="AR220" i="3"/>
  <c r="AR212" i="3"/>
  <c r="S25" i="217" s="1"/>
  <c r="AR204" i="3"/>
  <c r="AS279" i="3"/>
  <c r="AS271" i="3"/>
  <c r="AS263" i="3"/>
  <c r="AS255" i="3"/>
  <c r="AS247" i="3"/>
  <c r="AV62" i="3" s="1"/>
  <c r="AS231" i="3"/>
  <c r="AS223" i="3"/>
  <c r="AV54" i="3" s="1"/>
  <c r="AS215" i="3"/>
  <c r="AS207" i="3"/>
  <c r="AS199" i="3"/>
  <c r="AV71" i="3"/>
  <c r="AV67" i="3"/>
  <c r="AV63" i="3"/>
  <c r="AV55" i="3"/>
  <c r="AV47" i="3"/>
  <c r="S88" i="217"/>
  <c r="AR273" i="3"/>
  <c r="AV31"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s="1"/>
  <c r="AS256" i="3"/>
  <c r="S69" i="217" s="1"/>
  <c r="AS252" i="3"/>
  <c r="AV64" i="3" s="1"/>
  <c r="AS248" i="3"/>
  <c r="S61" i="217" s="1"/>
  <c r="AS244" i="3"/>
  <c r="AV61" i="3" s="1"/>
  <c r="AS236" i="3"/>
  <c r="AV58" i="3"/>
  <c r="AS232" i="3"/>
  <c r="S45" i="217" s="1"/>
  <c r="AS228" i="3"/>
  <c r="AV56" i="3" s="1"/>
  <c r="AS224" i="3"/>
  <c r="AS220" i="3"/>
  <c r="AV53" i="3" s="1"/>
  <c r="AS216" i="3"/>
  <c r="AV52" i="3" s="1"/>
  <c r="AS212" i="3"/>
  <c r="AV50" i="3"/>
  <c r="AS208" i="3"/>
  <c r="AV49" i="3" s="1"/>
  <c r="AS204" i="3"/>
  <c r="AV48" i="3" s="1"/>
  <c r="AS200" i="3"/>
  <c r="AV46" i="3" s="1"/>
  <c r="AS238" i="3"/>
  <c r="AS242" i="3"/>
  <c r="S55" i="217" s="1"/>
  <c r="AS282" i="3"/>
  <c r="AR277" i="3"/>
  <c r="S90" i="217" s="1"/>
  <c r="S84" i="217"/>
  <c r="AR269" i="3"/>
  <c r="S82" i="217" s="1"/>
  <c r="AR265" i="3"/>
  <c r="S78" i="217" s="1"/>
  <c r="S72" i="217"/>
  <c r="AR257" i="3"/>
  <c r="S70" i="217" s="1"/>
  <c r="AR253" i="3"/>
  <c r="S66" i="217" s="1"/>
  <c r="AR245" i="3"/>
  <c r="S58" i="217" s="1"/>
  <c r="AR241" i="3"/>
  <c r="S48" i="217"/>
  <c r="S40" i="217"/>
  <c r="AR225" i="3"/>
  <c r="AR221" i="3"/>
  <c r="S34" i="217" s="1"/>
  <c r="AR217" i="3"/>
  <c r="S30" i="217" s="1"/>
  <c r="S24" i="217"/>
  <c r="AR205" i="3"/>
  <c r="S18" i="217" s="1"/>
  <c r="AR201" i="3"/>
  <c r="AS237" i="3"/>
  <c r="AS241" i="3"/>
  <c r="S54" i="217" s="1"/>
  <c r="AR282" i="3"/>
  <c r="AR278" i="3"/>
  <c r="S91" i="217" s="1"/>
  <c r="AR274" i="3"/>
  <c r="S87" i="217" s="1"/>
  <c r="S85" i="217"/>
  <c r="AR270" i="3"/>
  <c r="S81" i="217"/>
  <c r="AR266" i="3"/>
  <c r="S79" i="217" s="1"/>
  <c r="AR262" i="3"/>
  <c r="S75" i="217" s="1"/>
  <c r="AR258" i="3"/>
  <c r="AR254" i="3"/>
  <c r="S67" i="217" s="1"/>
  <c r="AR250" i="3"/>
  <c r="S63" i="217" s="1"/>
  <c r="AR246" i="3"/>
  <c r="S57" i="217"/>
  <c r="AR242" i="3"/>
  <c r="AV22" i="3" s="1"/>
  <c r="AR238" i="3"/>
  <c r="S49" i="217"/>
  <c r="AR234" i="3"/>
  <c r="AR230" i="3"/>
  <c r="S43" i="217" s="1"/>
  <c r="AR226" i="3"/>
  <c r="S39" i="217" s="1"/>
  <c r="S37" i="217"/>
  <c r="AR222" i="3"/>
  <c r="AR218" i="3"/>
  <c r="S31" i="217" s="1"/>
  <c r="AR214" i="3"/>
  <c r="S27" i="217" s="1"/>
  <c r="AR210" i="3"/>
  <c r="S21" i="217"/>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73" i="217" l="1"/>
  <c r="S60" i="217"/>
  <c r="S42" i="217"/>
  <c r="AV65" i="3"/>
  <c r="S93" i="217"/>
  <c r="AV30" i="3"/>
  <c r="AV23" i="3"/>
  <c r="AV26" i="3"/>
  <c r="AV19" i="3"/>
  <c r="AV45" i="3"/>
  <c r="AV14"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AD12" i="3" l="1"/>
  <c r="Z221" i="3"/>
  <c r="Y380" i="3"/>
  <c r="AD40" i="3"/>
  <c r="Z249" i="3"/>
  <c r="Y37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19" i="3" l="1"/>
  <c r="Z228" i="3"/>
  <c r="AD20" i="3"/>
  <c r="Z229"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<sst xmlns="http://schemas.openxmlformats.org/spreadsheetml/2006/main" count="2806" uniqueCount="562">
  <si>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</si>
  <si>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</si>
  <si>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</si>
  <si>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</si>
  <si>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</si>
  <si>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</si>
  <si>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</si>
  <si>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</si>
  <si>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</si>
  <si>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</si>
  <si>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</si>
  <si>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</si>
  <si>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</si>
  <si>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</si>
  <si>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</si>
  <si>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</si>
  <si>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</si>
  <si>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</si>
  <si>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</si>
  <si>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</si>
  <si>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</si>
  <si>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</si>
  <si>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</si>
  <si>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</si>
  <si>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</si>
  <si>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</si>
  <si>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</si>
  <si>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</si>
  <si>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</si>
  <si>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</si>
  <si>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</si>
  <si>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</si>
  <si>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</si>
  <si>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</si>
  <si>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</si>
  <si>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</si>
  <si>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</si>
  <si>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</si>
  <si>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</si>
  <si>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</si>
  <si>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</si>
  <si>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</si>
  <si>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</si>
  <si>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</si>
  <si>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</si>
  <si>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</si>
  <si>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</si>
  <si>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</si>
  <si>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</si>
  <si>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</si>
  <si>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</si>
  <si>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</si>
  <si>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</si>
  <si>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</si>
  <si>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</si>
  <si>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</si>
  <si>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</si>
  <si>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</si>
  <si>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</si>
  <si>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</si>
  <si>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</si>
  <si>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</si>
  <si>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</si>
  <si>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</si>
  <si>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</si>
  <si>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</si>
  <si>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</si>
  <si>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</si>
  <si>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</si>
  <si>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</si>
  <si>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</si>
  <si>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</si>
  <si>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</si>
  <si>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</si>
  <si>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</si>
  <si>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</si>
  <si>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</si>
  <si>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</si>
  <si>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</si>
  <si>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</si>
  <si>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</si>
  <si>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</si>
  <si>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</si>
  <si>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</si>
  <si>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</si>
  <si>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</si>
  <si>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</si>
  <si>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</si>
  <si>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</si>
  <si>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</si>
  <si>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</si>
  <si>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</si>
  <si>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</si>
  <si>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</si>
  <si>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</si>
  <si>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</si>
  <si>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</si>
  <si>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</si>
  <si>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</si>
  <si>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</si>
  <si>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</si>
  <si>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</si>
  <si>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</si>
  <si>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</si>
  <si>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</si>
  <si>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</si>
  <si>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</si>
  <si>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</si>
  <si>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</si>
  <si>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</si>
  <si>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</si>
  <si>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</si>
  <si>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</si>
  <si>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</si>
  <si>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</si>
  <si>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</si>
  <si>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</si>
  <si>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</si>
  <si>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</si>
  <si>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</si>
  <si>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</si>
  <si>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</si>
  <si>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</si>
  <si>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</si>
  <si>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</si>
  <si>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</si>
  <si>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</si>
  <si>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</si>
  <si>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</si>
  <si>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</si>
  <si>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</si>
  <si>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</si>
  <si>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</si>
  <si>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</si>
  <si>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</si>
  <si>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</si>
  <si>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</si>
  <si>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</si>
  <si>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</si>
  <si>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</si>
  <si>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</si>
  <si>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</si>
  <si>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</si>
  <si>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</si>
  <si>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</si>
  <si>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</si>
  <si>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</si>
  <si>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</si>
  <si>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</si>
  <si>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</si>
  <si>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</si>
  <si>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</si>
  <si>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</si>
  <si>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</si>
  <si>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</si>
  <si>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</si>
  <si>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</si>
  <si>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</si>
  <si>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</si>
  <si>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</si>
  <si>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</si>
  <si>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</si>
  <si>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</si>
  <si>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</si>
  <si>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</si>
  <si>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</si>
  <si>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</si>
  <si>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</si>
  <si>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</si>
  <si>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</si>
  <si>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</si>
  <si>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</si>
  <si>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</si>
  <si>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</si>
  <si>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</si>
  <si>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</si>
  <si>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</si>
  <si>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</si>
  <si>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</si>
  <si>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</si>
  <si>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</si>
  <si>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</si>
  <si>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</si>
  <si>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</si>
  <si>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</si>
  <si>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</si>
  <si>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</si>
  <si>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</si>
  <si>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</si>
  <si>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</si>
  <si>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</si>
  <si>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</si>
  <si>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</si>
  <si>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</si>
  <si>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</si>
  <si>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</si>
  <si>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</si>
  <si>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</si>
  <si>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</si>
  <si>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</si>
  <si>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</si>
  <si>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</si>
  <si>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</si>
  <si>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</si>
  <si>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</si>
  <si>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</si>
  <si>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</si>
  <si>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</si>
  <si>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</si>
  <si>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</si>
  <si>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</si>
  <si>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</si>
  <si>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</si>
  <si>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</si>
  <si>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</si>
  <si>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</si>
  <si>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</si>
  <si>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</si>
  <si>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</si>
  <si>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</si>
  <si>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</si>
  <si>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</si>
  <si>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</si>
  <si>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</si>
  <si>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</si>
  <si>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</si>
  <si>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</si>
  <si>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</si>
  <si>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</si>
  <si>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</si>
  <si>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</si>
  <si>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</si>
  <si>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</si>
  <si>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</si>
  <si>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</si>
  <si>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</si>
  <si>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</si>
  <si>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</si>
  <si>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</si>
  <si>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</si>
  <si>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</si>
  <si>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</si>
  <si>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</si>
  <si>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</si>
  <si>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</si>
  <si>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</si>
  <si>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</si>
  <si>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</si>
  <si>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</si>
  <si>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</si>
  <si>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</si>
  <si>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</si>
  <si>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</si>
  <si>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</si>
  <si>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</si>
  <si>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</si>
  <si>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</si>
  <si>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</si>
  <si>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</si>
  <si>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</si>
  <si>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</si>
  <si>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</si>
  <si>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</si>
  <si>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</si>
  <si>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</si>
  <si>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</si>
  <si>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</si>
  <si>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</si>
  <si>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</si>
  <si>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</si>
  <si>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</si>
  <si>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</si>
  <si>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</si>
  <si>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</si>
  <si>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</si>
  <si>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</si>
  <si>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</si>
  <si>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</si>
  <si>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</si>
  <si>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</si>
  <si>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</si>
  <si>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</si>
  <si>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</si>
  <si>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</si>
  <si>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</si>
  <si>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</si>
  <si>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</si>
  <si>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</si>
  <si>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</si>
  <si>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</si>
  <si>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</si>
  <si>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</si>
  <si>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</si>
  <si>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</si>
  <si>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</si>
  <si>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</si>
  <si>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</si>
  <si>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</si>
  <si>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</si>
  <si>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</si>
  <si>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</si>
  <si>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</si>
  <si>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</si>
  <si>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</si>
  <si>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</si>
  <si>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</si>
  <si>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</si>
  <si>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</si>
  <si>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</si>
  <si>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</si>
  <si>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</si>
  <si>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</si>
  <si>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</si>
  <si>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</si>
  <si>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</si>
  <si>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</si>
  <si>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</si>
  <si>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</si>
  <si>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</si>
  <si>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</si>
  <si>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</si>
  <si>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</si>
  <si>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</si>
  <si>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</si>
  <si>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</si>
  <si>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</si>
  <si>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</si>
  <si>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</si>
  <si>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</si>
  <si>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</si>
  <si>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</si>
  <si>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</si>
  <si>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</si>
  <si>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</si>
  <si>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</si>
  <si>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</si>
  <si>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</si>
  <si>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</si>
  <si>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</si>
  <si>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</si>
  <si>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</si>
  <si>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</si>
  <si>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</si>
  <si>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</si>
  <si>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</si>
  <si>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</si>
  <si>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</si>
  <si>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</si>
  <si>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</si>
  <si>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</si>
  <si>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</si>
  <si>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</si>
  <si>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</si>
  <si>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</si>
  <si>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</si>
  <si>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</si>
  <si>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</si>
  <si>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</si>
  <si>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</si>
  <si>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</si>
  <si>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</si>
  <si>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</si>
  <si>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</si>
  <si>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</si>
  <si>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</si>
  <si>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</si>
  <si>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</si>
  <si>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</si>
  <si>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</si>
  <si>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</si>
  <si>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</si>
  <si>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</si>
  <si>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</si>
  <si>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</si>
  <si>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</si>
  <si>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</si>
  <si>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</si>
  <si>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</si>
  <si>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</si>
  <si>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</si>
  <si>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</si>
  <si>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</si>
  <si>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</si>
  <si>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</si>
  <si>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</si>
  <si>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</si>
  <si>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</si>
  <si>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</si>
  <si>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</si>
  <si>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</si>
  <si>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</si>
  <si>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</si>
  <si>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</si>
  <si>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</si>
  <si>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</si>
  <si>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</si>
  <si>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</si>
  <si>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</si>
  <si>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</si>
  <si>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</si>
  <si>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</si>
  <si>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</si>
  <si>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</si>
  <si>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</si>
  <si>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</si>
  <si>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</si>
  <si>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</si>
  <si>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</si>
  <si>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</si>
  <si>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</si>
  <si>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</si>
  <si>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</si>
  <si>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</si>
  <si>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</si>
  <si>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</si>
  <si>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</si>
  <si>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</si>
  <si>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</si>
  <si>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</si>
  <si>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</si>
  <si>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</si>
  <si>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</si>
  <si>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</si>
  <si>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</si>
  <si>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</si>
  <si>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</si>
  <si>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</si>
  <si>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</si>
  <si>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</si>
  <si>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</si>
  <si>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</si>
  <si>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</si>
  <si>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</si>
  <si>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</si>
  <si>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</si>
  <si>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</si>
  <si>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</si>
  <si>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</si>
  <si>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</si>
  <si>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</si>
  <si>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</si>
  <si>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</si>
  <si>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</si>
  <si>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</si>
  <si>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</si>
  <si>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</si>
  <si>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</si>
  <si>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</si>
  <si>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</si>
  <si>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</si>
  <si>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</si>
  <si>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</si>
  <si>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</si>
  <si>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</si>
  <si>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</si>
  <si>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</si>
  <si>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</si>
  <si>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</si>
  <si>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</si>
  <si>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</si>
  <si>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</si>
  <si>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</si>
  <si>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</si>
  <si>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</si>
  <si>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</si>
  <si>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</si>
  <si>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</si>
  <si>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</si>
  <si>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</si>
  <si>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</si>
  <si>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</si>
  <si>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</si>
  <si>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</si>
  <si>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</si>
  <si>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</si>
  <si>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</si>
  <si>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</si>
  <si>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</si>
  <si>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</si>
  <si>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</si>
  <si>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</si>
  <si>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</si>
  <si>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</si>
  <si>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</si>
  <si>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</si>
  <si>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</si>
  <si>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 xml:space="preserve">USCG </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</si>
  <si>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</si>
  <si>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</si>
  <si>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</si>
  <si>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</si>
  <si>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</si>
  <si>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</si>
  <si>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</si>
  <si>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</si>
  <si>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</si>
  <si>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</si>
  <si>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</si>
  <si>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</si>
  <si>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</si>
  <si>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</si>
  <si>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</si>
  <si>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</si>
  <si>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</si>
  <si>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</si>
  <si>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00-12345</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</si>
  <si>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</si>
  <si>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</si>
  <si>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</si>
  <si>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</si>
  <si>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</si>
  <si>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</si>
  <si>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</si>
  <si>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</si>
  <si>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</si>
  <si>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</si>
  <si>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</si>
  <si>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</si>
  <si>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</si>
  <si>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</si>
  <si>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</si>
  <si>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</si>
  <si>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</si>
  <si>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</si>
  <si>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</si>
  <si>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</si>
  <si>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</si>
  <si>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</si>
  <si>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</si>
  <si>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</si>
  <si>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</si>
  <si>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</si>
  <si>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</si>
  <si>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</si>
  <si>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</si>
  <si>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</si>
  <si>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</si>
  <si>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</si>
  <si>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</si>
  <si>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</si>
  <si>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</si>
  <si>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</si>
  <si>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</si>
  <si>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</si>
  <si>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</si>
  <si>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</si>
  <si>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</si>
  <si>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</si>
  <si>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</si>
  <si>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</si>
  <si>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</si>
  <si>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</si>
  <si>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</si>
  <si>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</si>
  <si>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</si>
  <si>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</si>
  <si>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</si>
  <si>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</si>
  <si>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</si>
  <si>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</si>
  <si>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Cash &amp; Carry</t>
  </si>
  <si>
    <t>Safeway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</si>
</sst>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6</xdr:row>
          <xdr:rowOff>95250</xdr:rowOff>
        </xdr:from>
        <xdr:to>
          <xdr:col>7</xdr:col>
          <xdr:colOff>142875</xdr:colOff>
          <xdr:row>7</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95250</xdr:rowOff>
        </xdr:from>
        <xdr:to>
          <xdr:col>9</xdr:col>
          <xdr:colOff>95250</xdr:colOff>
          <xdr:row>7</xdr:row>
          <xdr:rowOff>123825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6</xdr:row>
          <xdr:rowOff>95250</xdr:rowOff>
        </xdr:from>
        <xdr:to>
          <xdr:col>10</xdr:col>
          <xdr:colOff>247650</xdr:colOff>
          <xdr:row>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76200</xdr:rowOff>
        </xdr:from>
        <xdr:to>
          <xdr:col>13</xdr:col>
          <xdr:colOff>161925</xdr:colOff>
          <xdr:row>48</xdr:row>
          <xdr:rowOff>247650</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428625</xdr:colOff>
          <xdr:row>69</xdr:row>
          <xdr:rowOff>104775</xdr:rowOff>
        </xdr:from>
        <xdr:to>
          <xdr:col>2</xdr:col>
          <xdr:colOff>19050</xdr:colOff>
          <xdr:row>71</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10</xdr:row>
          <xdr:rowOff>104775</xdr:rowOff>
        </xdr:from>
        <xdr:to>
          <xdr:col>2</xdr:col>
          <xdr:colOff>28575</xdr:colOff>
          <xdr:row>12</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38100</xdr:rowOff>
        </xdr:from>
        <xdr:to>
          <xdr:col>10</xdr:col>
          <xdr:colOff>419100</xdr:colOff>
          <xdr:row>3</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66675</xdr:rowOff>
        </xdr:from>
        <xdr:to>
          <xdr:col>10</xdr:col>
          <xdr:colOff>400050</xdr:colOff>
          <xdr:row>4</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38100</xdr:rowOff>
        </xdr:from>
        <xdr:to>
          <xdr:col>10</xdr:col>
          <xdr:colOff>419100</xdr:colOff>
          <xdr:row>42</xdr:row>
          <xdr:rowOff>114300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66675</xdr:rowOff>
        </xdr:from>
        <xdr:to>
          <xdr:col>10</xdr:col>
          <xdr:colOff>400050</xdr:colOff>
          <xdr:row>43</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38100</xdr:rowOff>
        </xdr:from>
        <xdr:to>
          <xdr:col>10</xdr:col>
          <xdr:colOff>419100</xdr:colOff>
          <xdr:row>81</xdr:row>
          <xdr:rowOff>114300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66675</xdr:rowOff>
        </xdr:from>
        <xdr:to>
          <xdr:col>10</xdr:col>
          <xdr:colOff>400050</xdr:colOff>
          <xdr:row>82</xdr:row>
          <xdr:rowOff>38100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38100</xdr:rowOff>
        </xdr:from>
        <xdr:to>
          <xdr:col>22</xdr:col>
          <xdr:colOff>419100</xdr:colOff>
          <xdr:row>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66675</xdr:rowOff>
        </xdr:from>
        <xdr:to>
          <xdr:col>22</xdr:col>
          <xdr:colOff>400050</xdr:colOff>
          <xdr:row>4</xdr:row>
          <xdr:rowOff>38100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38100</xdr:rowOff>
        </xdr:from>
        <xdr:to>
          <xdr:col>22</xdr:col>
          <xdr:colOff>419100</xdr:colOff>
          <xdr:row>42</xdr:row>
          <xdr:rowOff>114300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66675</xdr:rowOff>
        </xdr:from>
        <xdr:to>
          <xdr:col>22</xdr:col>
          <xdr:colOff>400050</xdr:colOff>
          <xdr:row>43</xdr:row>
          <xdr:rowOff>38100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38100</xdr:rowOff>
        </xdr:from>
        <xdr:to>
          <xdr:col>22</xdr:col>
          <xdr:colOff>419100</xdr:colOff>
          <xdr:row>81</xdr:row>
          <xdr:rowOff>114300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66675</xdr:rowOff>
        </xdr:from>
        <xdr:to>
          <xdr:col>22</xdr:col>
          <xdr:colOff>400050</xdr:colOff>
          <xdr:row>82</xdr:row>
          <xdr:rowOff>38100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38100</xdr:rowOff>
        </xdr:from>
        <xdr:to>
          <xdr:col>34</xdr:col>
          <xdr:colOff>419100</xdr:colOff>
          <xdr:row>3</xdr:row>
          <xdr:rowOff>114300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66675</xdr:rowOff>
        </xdr:from>
        <xdr:to>
          <xdr:col>34</xdr:col>
          <xdr:colOff>400050</xdr:colOff>
          <xdr:row>4</xdr:row>
          <xdr:rowOff>38100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38100</xdr:rowOff>
        </xdr:from>
        <xdr:to>
          <xdr:col>34</xdr:col>
          <xdr:colOff>419100</xdr:colOff>
          <xdr:row>42</xdr:row>
          <xdr:rowOff>114300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66675</xdr:rowOff>
        </xdr:from>
        <xdr:to>
          <xdr:col>34</xdr:col>
          <xdr:colOff>400050</xdr:colOff>
          <xdr:row>43</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38100</xdr:rowOff>
        </xdr:from>
        <xdr:to>
          <xdr:col>34</xdr:col>
          <xdr:colOff>419100</xdr:colOff>
          <xdr:row>81</xdr:row>
          <xdr:rowOff>114300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66675</xdr:rowOff>
        </xdr:from>
        <xdr:to>
          <xdr:col>34</xdr:col>
          <xdr:colOff>400050</xdr:colOff>
          <xdr:row>82</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38100</xdr:rowOff>
        </xdr:from>
        <xdr:to>
          <xdr:col>46</xdr:col>
          <xdr:colOff>419100</xdr:colOff>
          <xdr:row>3</xdr:row>
          <xdr:rowOff>114300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66675</xdr:rowOff>
        </xdr:from>
        <xdr:to>
          <xdr:col>46</xdr:col>
          <xdr:colOff>400050</xdr:colOff>
          <xdr:row>4</xdr:row>
          <xdr:rowOff>38100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38100</xdr:rowOff>
        </xdr:from>
        <xdr:to>
          <xdr:col>46</xdr:col>
          <xdr:colOff>419100</xdr:colOff>
          <xdr:row>42</xdr:row>
          <xdr:rowOff>114300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66675</xdr:rowOff>
        </xdr:from>
        <xdr:to>
          <xdr:col>46</xdr:col>
          <xdr:colOff>400050</xdr:colOff>
          <xdr:row>43</xdr:row>
          <xdr:rowOff>38100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38100</xdr:rowOff>
        </xdr:from>
        <xdr:to>
          <xdr:col>46</xdr:col>
          <xdr:colOff>419100</xdr:colOff>
          <xdr:row>81</xdr:row>
          <xdr:rowOff>114300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66675</xdr:rowOff>
        </xdr:from>
        <xdr:to>
          <xdr:col>46</xdr:col>
          <xdr:colOff>400050</xdr:colOff>
          <xdr:row>82</xdr:row>
          <xdr:rowOff>38100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38100</xdr:rowOff>
        </xdr:from>
        <xdr:to>
          <xdr:col>58</xdr:col>
          <xdr:colOff>419100</xdr:colOff>
          <xdr:row>3</xdr:row>
          <xdr:rowOff>114300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66675</xdr:rowOff>
        </xdr:from>
        <xdr:to>
          <xdr:col>58</xdr:col>
          <xdr:colOff>400050</xdr:colOff>
          <xdr:row>4</xdr:row>
          <xdr:rowOff>38100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38100</xdr:rowOff>
        </xdr:from>
        <xdr:to>
          <xdr:col>58</xdr:col>
          <xdr:colOff>419100</xdr:colOff>
          <xdr:row>42</xdr:row>
          <xdr:rowOff>114300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66675</xdr:rowOff>
        </xdr:from>
        <xdr:to>
          <xdr:col>58</xdr:col>
          <xdr:colOff>400050</xdr:colOff>
          <xdr:row>43</xdr:row>
          <xdr:rowOff>38100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38100</xdr:rowOff>
        </xdr:from>
        <xdr:to>
          <xdr:col>58</xdr:col>
          <xdr:colOff>419100</xdr:colOff>
          <xdr:row>81</xdr:row>
          <xdr:rowOff>114300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66675</xdr:rowOff>
        </xdr:from>
        <xdr:to>
          <xdr:col>58</xdr:col>
          <xdr:colOff>400050</xdr:colOff>
          <xdr:row>82</xdr:row>
          <xdr:rowOff>38100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38100</xdr:rowOff>
        </xdr:from>
        <xdr:to>
          <xdr:col>70</xdr:col>
          <xdr:colOff>419100</xdr:colOff>
          <xdr:row>3</xdr:row>
          <xdr:rowOff>114300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66675</xdr:rowOff>
        </xdr:from>
        <xdr:to>
          <xdr:col>70</xdr:col>
          <xdr:colOff>400050</xdr:colOff>
          <xdr:row>4</xdr:row>
          <xdr:rowOff>38100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38100</xdr:rowOff>
        </xdr:from>
        <xdr:to>
          <xdr:col>70</xdr:col>
          <xdr:colOff>419100</xdr:colOff>
          <xdr:row>42</xdr:row>
          <xdr:rowOff>114300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66675</xdr:rowOff>
        </xdr:from>
        <xdr:to>
          <xdr:col>70</xdr:col>
          <xdr:colOff>400050</xdr:colOff>
          <xdr:row>43</xdr:row>
          <xdr:rowOff>38100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38100</xdr:rowOff>
        </xdr:from>
        <xdr:to>
          <xdr:col>70</xdr:col>
          <xdr:colOff>419100</xdr:colOff>
          <xdr:row>81</xdr:row>
          <xdr:rowOff>114300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66675</xdr:rowOff>
        </xdr:from>
        <xdr:to>
          <xdr:col>70</xdr:col>
          <xdr:colOff>400050</xdr:colOff>
          <xdr:row>82</xdr:row>
          <xdr:rowOff>38100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1</xdr:row>
          <xdr:rowOff>38100</xdr:rowOff>
        </xdr:from>
        <xdr:to>
          <xdr:col>82</xdr:col>
          <xdr:colOff>419100</xdr:colOff>
          <xdr:row>3</xdr:row>
          <xdr:rowOff>114300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2</xdr:row>
          <xdr:rowOff>66675</xdr:rowOff>
        </xdr:from>
        <xdr:to>
          <xdr:col>82</xdr:col>
          <xdr:colOff>400050</xdr:colOff>
          <xdr:row>4</xdr:row>
          <xdr:rowOff>38100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7</xdr:row>
          <xdr:rowOff>85725</xdr:rowOff>
        </xdr:from>
        <xdr:to>
          <xdr:col>82</xdr:col>
          <xdr:colOff>419100</xdr:colOff>
          <xdr:row>9</xdr:row>
          <xdr:rowOff>57150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40</xdr:row>
          <xdr:rowOff>38100</xdr:rowOff>
        </xdr:from>
        <xdr:to>
          <xdr:col>82</xdr:col>
          <xdr:colOff>419100</xdr:colOff>
          <xdr:row>42</xdr:row>
          <xdr:rowOff>114300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41</xdr:row>
          <xdr:rowOff>66675</xdr:rowOff>
        </xdr:from>
        <xdr:to>
          <xdr:col>82</xdr:col>
          <xdr:colOff>400050</xdr:colOff>
          <xdr:row>43</xdr:row>
          <xdr:rowOff>38100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46</xdr:row>
          <xdr:rowOff>85725</xdr:rowOff>
        </xdr:from>
        <xdr:to>
          <xdr:col>82</xdr:col>
          <xdr:colOff>419100</xdr:colOff>
          <xdr:row>48</xdr:row>
          <xdr:rowOff>57150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79</xdr:row>
          <xdr:rowOff>38100</xdr:rowOff>
        </xdr:from>
        <xdr:to>
          <xdr:col>82</xdr:col>
          <xdr:colOff>419100</xdr:colOff>
          <xdr:row>81</xdr:row>
          <xdr:rowOff>114300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80</xdr:row>
          <xdr:rowOff>66675</xdr:rowOff>
        </xdr:from>
        <xdr:to>
          <xdr:col>82</xdr:col>
          <xdr:colOff>400050</xdr:colOff>
          <xdr:row>82</xdr:row>
          <xdr:rowOff>38100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85</xdr:row>
          <xdr:rowOff>85725</xdr:rowOff>
        </xdr:from>
        <xdr:to>
          <xdr:col>82</xdr:col>
          <xdr:colOff>419100</xdr:colOff>
          <xdr:row>87</xdr:row>
          <xdr:rowOff>57150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76200</xdr:rowOff>
        </xdr:from>
        <xdr:to>
          <xdr:col>10</xdr:col>
          <xdr:colOff>419100</xdr:colOff>
          <xdr:row>3</xdr:row>
          <xdr:rowOff>28575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104775</xdr:rowOff>
        </xdr:from>
        <xdr:to>
          <xdr:col>10</xdr:col>
          <xdr:colOff>419100</xdr:colOff>
          <xdr:row>4</xdr:row>
          <xdr:rowOff>57150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76200</xdr:rowOff>
        </xdr:from>
        <xdr:to>
          <xdr:col>10</xdr:col>
          <xdr:colOff>419100</xdr:colOff>
          <xdr:row>42</xdr:row>
          <xdr:rowOff>28575</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104775</xdr:rowOff>
        </xdr:from>
        <xdr:to>
          <xdr:col>10</xdr:col>
          <xdr:colOff>419100</xdr:colOff>
          <xdr:row>43</xdr:row>
          <xdr:rowOff>57150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76200</xdr:rowOff>
        </xdr:from>
        <xdr:to>
          <xdr:col>22</xdr:col>
          <xdr:colOff>419100</xdr:colOff>
          <xdr:row>42</xdr:row>
          <xdr:rowOff>28575</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104775</xdr:rowOff>
        </xdr:from>
        <xdr:to>
          <xdr:col>22</xdr:col>
          <xdr:colOff>419100</xdr:colOff>
          <xdr:row>43</xdr:row>
          <xdr:rowOff>57150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76200</xdr:rowOff>
        </xdr:from>
        <xdr:to>
          <xdr:col>34</xdr:col>
          <xdr:colOff>419100</xdr:colOff>
          <xdr:row>42</xdr:row>
          <xdr:rowOff>28575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104775</xdr:rowOff>
        </xdr:from>
        <xdr:to>
          <xdr:col>34</xdr:col>
          <xdr:colOff>419100</xdr:colOff>
          <xdr:row>43</xdr:row>
          <xdr:rowOff>57150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76200</xdr:rowOff>
        </xdr:from>
        <xdr:to>
          <xdr:col>46</xdr:col>
          <xdr:colOff>419100</xdr:colOff>
          <xdr:row>42</xdr:row>
          <xdr:rowOff>28575</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104775</xdr:rowOff>
        </xdr:from>
        <xdr:to>
          <xdr:col>46</xdr:col>
          <xdr:colOff>419100</xdr:colOff>
          <xdr:row>43</xdr:row>
          <xdr:rowOff>57150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76200</xdr:rowOff>
        </xdr:from>
        <xdr:to>
          <xdr:col>58</xdr:col>
          <xdr:colOff>419100</xdr:colOff>
          <xdr:row>42</xdr:row>
          <xdr:rowOff>28575</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104775</xdr:rowOff>
        </xdr:from>
        <xdr:to>
          <xdr:col>58</xdr:col>
          <xdr:colOff>419100</xdr:colOff>
          <xdr:row>43</xdr:row>
          <xdr:rowOff>57150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76200</xdr:rowOff>
        </xdr:from>
        <xdr:to>
          <xdr:col>70</xdr:col>
          <xdr:colOff>419100</xdr:colOff>
          <xdr:row>42</xdr:row>
          <xdr:rowOff>28575</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104775</xdr:rowOff>
        </xdr:from>
        <xdr:to>
          <xdr:col>70</xdr:col>
          <xdr:colOff>419100</xdr:colOff>
          <xdr:row>43</xdr:row>
          <xdr:rowOff>57150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76200</xdr:rowOff>
        </xdr:from>
        <xdr:to>
          <xdr:col>70</xdr:col>
          <xdr:colOff>419100</xdr:colOff>
          <xdr:row>81</xdr:row>
          <xdr:rowOff>28575</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104775</xdr:rowOff>
        </xdr:from>
        <xdr:to>
          <xdr:col>70</xdr:col>
          <xdr:colOff>419100</xdr:colOff>
          <xdr:row>82</xdr:row>
          <xdr:rowOff>57150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76200</xdr:rowOff>
        </xdr:from>
        <xdr:to>
          <xdr:col>58</xdr:col>
          <xdr:colOff>419100</xdr:colOff>
          <xdr:row>81</xdr:row>
          <xdr:rowOff>28575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104775</xdr:rowOff>
        </xdr:from>
        <xdr:to>
          <xdr:col>58</xdr:col>
          <xdr:colOff>419100</xdr:colOff>
          <xdr:row>82</xdr:row>
          <xdr:rowOff>57150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76200</xdr:rowOff>
        </xdr:from>
        <xdr:to>
          <xdr:col>46</xdr:col>
          <xdr:colOff>419100</xdr:colOff>
          <xdr:row>81</xdr:row>
          <xdr:rowOff>28575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104775</xdr:rowOff>
        </xdr:from>
        <xdr:to>
          <xdr:col>46</xdr:col>
          <xdr:colOff>419100</xdr:colOff>
          <xdr:row>82</xdr:row>
          <xdr:rowOff>57150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76200</xdr:rowOff>
        </xdr:from>
        <xdr:to>
          <xdr:col>34</xdr:col>
          <xdr:colOff>419100</xdr:colOff>
          <xdr:row>81</xdr:row>
          <xdr:rowOff>28575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104775</xdr:rowOff>
        </xdr:from>
        <xdr:to>
          <xdr:col>34</xdr:col>
          <xdr:colOff>419100</xdr:colOff>
          <xdr:row>82</xdr:row>
          <xdr:rowOff>57150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76200</xdr:rowOff>
        </xdr:from>
        <xdr:to>
          <xdr:col>22</xdr:col>
          <xdr:colOff>419100</xdr:colOff>
          <xdr:row>81</xdr:row>
          <xdr:rowOff>28575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104775</xdr:rowOff>
        </xdr:from>
        <xdr:to>
          <xdr:col>22</xdr:col>
          <xdr:colOff>419100</xdr:colOff>
          <xdr:row>82</xdr:row>
          <xdr:rowOff>57150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76200</xdr:rowOff>
        </xdr:from>
        <xdr:to>
          <xdr:col>10</xdr:col>
          <xdr:colOff>419100</xdr:colOff>
          <xdr:row>81</xdr:row>
          <xdr:rowOff>28575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104775</xdr:rowOff>
        </xdr:from>
        <xdr:to>
          <xdr:col>10</xdr:col>
          <xdr:colOff>419100</xdr:colOff>
          <xdr:row>82</xdr:row>
          <xdr:rowOff>57150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76200</xdr:colOff>
          <xdr:row>8</xdr:row>
          <xdr:rowOff>28575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400050</xdr:colOff>
          <xdr:row>4</xdr:row>
          <xdr:rowOff>85725</xdr:rowOff>
        </xdr:from>
        <xdr:to>
          <xdr:col>26</xdr:col>
          <xdr:colOff>438150</xdr:colOff>
          <xdr:row>6</xdr:row>
          <xdr:rowOff>200025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400050</xdr:colOff>
          <xdr:row>7</xdr:row>
          <xdr:rowOff>95250</xdr:rowOff>
        </xdr:from>
        <xdr:to>
          <xdr:col>26</xdr:col>
          <xdr:colOff>447675</xdr:colOff>
          <xdr:row>10</xdr:row>
          <xdr:rowOff>57150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314325</xdr:colOff>
          <xdr:row>1</xdr:row>
          <xdr:rowOff>152400</xdr:rowOff>
        </xdr:from>
        <xdr:to>
          <xdr:col>22</xdr:col>
          <xdr:colOff>361950</xdr:colOff>
          <xdr:row>3</xdr:row>
          <xdr:rowOff>381000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5" sqref="A5"/>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552</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486</v>
      </c>
    </row>
    <row r="4" spans="1:6" ht="30" customHeight="1" x14ac:dyDescent="0.2">
      <c r="A4" s="255" t="s">
        <v>315</v>
      </c>
      <c r="B4" s="193" t="s">
        <v>367</v>
      </c>
      <c r="C4" s="201" t="s">
        <v>368</v>
      </c>
      <c r="D4" s="197"/>
      <c r="E4" s="195" t="s">
        <v>318</v>
      </c>
      <c r="F4" s="199" t="s">
        <v>505</v>
      </c>
    </row>
    <row r="5" spans="1:6" ht="30" customHeight="1" x14ac:dyDescent="0.2">
      <c r="A5" s="255" t="s">
        <v>217</v>
      </c>
      <c r="B5" s="193" t="s">
        <v>317</v>
      </c>
      <c r="C5" s="201" t="s">
        <v>353</v>
      </c>
      <c r="E5" s="195" t="s">
        <v>321</v>
      </c>
      <c r="F5" s="198">
        <v>42583</v>
      </c>
    </row>
    <row r="6" spans="1:6" ht="30" customHeight="1" x14ac:dyDescent="0.2">
      <c r="A6" s="257" t="s">
        <v>319</v>
      </c>
      <c r="B6" s="194" t="s">
        <v>320</v>
      </c>
      <c r="C6" s="201" t="s">
        <v>362</v>
      </c>
      <c r="E6" s="195" t="s">
        <v>323</v>
      </c>
      <c r="F6" s="198">
        <v>42613</v>
      </c>
    </row>
    <row r="7" spans="1:6" ht="30" customHeight="1" thickBot="1" x14ac:dyDescent="0.25">
      <c r="A7" s="255" t="s">
        <v>212</v>
      </c>
      <c r="B7" s="194" t="s">
        <v>322</v>
      </c>
      <c r="C7" s="202" t="s">
        <v>363</v>
      </c>
      <c r="E7" s="196" t="s">
        <v>324</v>
      </c>
      <c r="F7" s="200" t="s">
        <v>224</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noNrS/gae75FgKT7sucvpzR4XvGFna+4CzqRslvy4VLrSHmfSFLEgt+4Pboac0QRaqyCpC2/AsmuvhAsDAdkdw==" saltValue="2/t+5L0duAf1QbKuRI5Yw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552</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XJYj1sochPIE7RthT3WHBVcWh9mNNqGlB4AWMuD4VG5AP5u0WnHgVXFrKVMF+NkjU7KBRAhzwcxcC2vZfHblPA==" saltValue="tOVi6L0XoK+M+9Q7ubRax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topLeftCell="M7" zoomScale="80" zoomScaleNormal="80" zoomScaleSheetLayoutView="80" workbookViewId="0">
      <selection activeCell="O16" sqref="O16"/>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553</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00-12345</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554</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506</v>
      </c>
      <c r="BJ5" s="945"/>
      <c r="BK5" s="945"/>
      <c r="BL5" s="945"/>
      <c r="BM5" s="946"/>
      <c r="BN5" s="358"/>
      <c r="BO5" s="944" t="s">
        <v>506</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-657.24</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 xml:space="preserve">USCG </v>
      </c>
      <c r="B8" s="834"/>
      <c r="C8" s="834"/>
      <c r="D8" s="835"/>
      <c r="E8" s="836"/>
      <c r="F8" s="388" t="str">
        <f>Menu!F7</f>
        <v>ASHORE</v>
      </c>
      <c r="G8" s="387"/>
      <c r="H8" s="389" t="s">
        <v>17</v>
      </c>
      <c r="I8" s="387"/>
      <c r="J8" s="389" t="s">
        <v>18</v>
      </c>
      <c r="K8" s="387"/>
      <c r="L8" s="390" t="s">
        <v>19</v>
      </c>
      <c r="M8" s="391">
        <f>Menu!F5</f>
        <v>42583</v>
      </c>
      <c r="N8" s="392">
        <f>Menu!F6</f>
        <v>42613</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-657.24</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657.24</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657.24</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560</v>
      </c>
      <c r="P14" s="899"/>
      <c r="Q14" s="900"/>
      <c r="R14" s="901"/>
      <c r="S14" s="20">
        <v>152.24</v>
      </c>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t="s">
        <v>561</v>
      </c>
      <c r="P15" s="813"/>
      <c r="Q15" s="814"/>
      <c r="R15" s="815"/>
      <c r="S15" s="20">
        <v>505</v>
      </c>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-657.24</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657.24</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-657.24</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657.24</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504</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657.24</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LOSS THIS PERIOD (Line 22-23)</v>
      </c>
      <c r="B35" s="838"/>
      <c r="C35" s="838"/>
      <c r="D35" s="838"/>
      <c r="E35" s="781"/>
      <c r="F35" s="411">
        <f>F33-F34</f>
        <v>-657.24</v>
      </c>
      <c r="G35" s="850" t="s">
        <v>361</v>
      </c>
      <c r="H35" s="851"/>
      <c r="I35" s="851"/>
      <c r="J35" s="851"/>
      <c r="K35" s="852"/>
      <c r="L35" s="858"/>
      <c r="M35" s="852"/>
      <c r="N35" s="211">
        <f>'CG-3123'!AU38</f>
        <v>0</v>
      </c>
      <c r="O35" s="17" t="s">
        <v>234</v>
      </c>
      <c r="P35" s="816"/>
      <c r="Q35" s="817"/>
      <c r="R35" s="817"/>
      <c r="S35" s="25">
        <f>SUM(S8:S12,S14:S34)</f>
        <v>657.24</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DEFICIT END OF PERIOD</v>
      </c>
      <c r="B37" s="838"/>
      <c r="C37" s="838"/>
      <c r="D37" s="838"/>
      <c r="E37" s="782" t="str">
        <f>IF(AND(F37&lt;0,ABS(F37)&gt;(ABS(F33)*0.1)),"Excess Deficit","")</f>
        <v>Excess Deficit</v>
      </c>
      <c r="F37" s="446">
        <f>F35+F36</f>
        <v>-657.24</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657.24</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pFg9tNiHsXB4d9WcjNPaoIqo+iuyJFVmi5lKg6d3f2O4vVq98WXHGVRuYZlogpULobk+eV0RPB5XjofWtpco+g==" saltValue="CGmpHMWxepR/yvfRu3pf1A=="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114300</xdr:colOff>
                <xdr:row>43</xdr:row>
                <xdr:rowOff>76200</xdr:rowOff>
              </from>
              <to>
                <xdr:col>13</xdr:col>
                <xdr:colOff>171450</xdr:colOff>
                <xdr:row>48</xdr:row>
                <xdr:rowOff>295275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104775</xdr:colOff>
                <xdr:row>6</xdr:row>
                <xdr:rowOff>95250</xdr:rowOff>
              </from>
              <to>
                <xdr:col>7</xdr:col>
                <xdr:colOff>142875</xdr:colOff>
                <xdr:row>7</xdr:row>
                <xdr:rowOff>123825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66675</xdr:colOff>
                <xdr:row>6</xdr:row>
                <xdr:rowOff>95250</xdr:rowOff>
              </from>
              <to>
                <xdr:col>9</xdr:col>
                <xdr:colOff>95250</xdr:colOff>
                <xdr:row>7</xdr:row>
                <xdr:rowOff>123825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57150</xdr:colOff>
                <xdr:row>6</xdr:row>
                <xdr:rowOff>95250</xdr:rowOff>
              </from>
              <to>
                <xdr:col>10</xdr:col>
                <xdr:colOff>247650</xdr:colOff>
                <xdr:row>7</xdr:row>
                <xdr:rowOff>123825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sqref="A1:C1"/>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495</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490</v>
      </c>
      <c r="AW3" s="619" t="s">
        <v>96</v>
      </c>
      <c r="AX3" s="39"/>
      <c r="BE3" s="619" t="s">
        <v>96</v>
      </c>
    </row>
    <row r="4" spans="1:64" x14ac:dyDescent="0.2">
      <c r="A4" s="986" t="s">
        <v>555</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489</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 xml:space="preserve">USCG </v>
      </c>
      <c r="B6" s="989"/>
      <c r="C6" s="989"/>
      <c r="D6" s="989"/>
      <c r="E6" s="989"/>
      <c r="F6" s="989"/>
      <c r="G6" s="989"/>
      <c r="H6" s="989"/>
      <c r="I6" s="989"/>
      <c r="J6" s="990"/>
      <c r="K6" s="1008" t="str">
        <f>Menu!F4</f>
        <v>00-12345</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42583</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42583</v>
      </c>
      <c r="AY6" s="31"/>
      <c r="AZ6" s="31"/>
      <c r="BA6" s="31"/>
      <c r="BB6" s="59"/>
      <c r="BC6" s="31"/>
      <c r="BD6" s="31"/>
      <c r="BE6" s="619" t="s">
        <v>96</v>
      </c>
      <c r="BF6" s="43">
        <f>($Z$10)</f>
        <v>42583</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42584</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42584</v>
      </c>
      <c r="AY7" s="31"/>
      <c r="AZ7" s="31"/>
      <c r="BA7" s="31"/>
      <c r="BB7" s="59"/>
      <c r="BC7" s="31"/>
      <c r="BD7" s="31"/>
      <c r="BE7" s="619" t="s">
        <v>96</v>
      </c>
      <c r="BF7" s="43">
        <f t="shared" ref="BF7:BF36" si="4">(BF6)+1</f>
        <v>42584</v>
      </c>
      <c r="BG7" s="31"/>
      <c r="BH7" s="31"/>
      <c r="BI7" s="31"/>
      <c r="BJ7" s="31"/>
      <c r="BK7" s="31"/>
      <c r="BL7" s="31"/>
    </row>
    <row r="8" spans="1:64" ht="15.75" x14ac:dyDescent="0.2">
      <c r="A8" s="470" t="s">
        <v>548</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42585</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42585</v>
      </c>
      <c r="AY8" s="31"/>
      <c r="AZ8" s="31"/>
      <c r="BA8" s="31"/>
      <c r="BB8" s="59"/>
      <c r="BC8" s="31"/>
      <c r="BD8" s="31"/>
      <c r="BE8" s="619" t="s">
        <v>96</v>
      </c>
      <c r="BF8" s="43">
        <f t="shared" si="4"/>
        <v>42585</v>
      </c>
      <c r="BG8" s="31"/>
      <c r="BH8" s="31"/>
      <c r="BI8" s="31"/>
      <c r="BJ8" s="31"/>
      <c r="BK8" s="31"/>
      <c r="BL8" s="31"/>
    </row>
    <row r="9" spans="1:64" x14ac:dyDescent="0.2">
      <c r="A9" s="470" t="s">
        <v>549</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42586</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42586</v>
      </c>
      <c r="AY9" s="31"/>
      <c r="AZ9" s="31"/>
      <c r="BA9" s="31"/>
      <c r="BB9" s="59"/>
      <c r="BC9" s="31"/>
      <c r="BD9" s="31"/>
      <c r="BE9" s="619" t="s">
        <v>96</v>
      </c>
      <c r="BF9" s="43">
        <f t="shared" si="4"/>
        <v>42586</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42583</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42587</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42587</v>
      </c>
      <c r="AY10" s="31"/>
      <c r="AZ10" s="31"/>
      <c r="BA10" s="31"/>
      <c r="BB10" s="59"/>
      <c r="BC10" s="31"/>
      <c r="BD10" s="31"/>
      <c r="BE10" s="619" t="s">
        <v>96</v>
      </c>
      <c r="BF10" s="43">
        <f t="shared" si="4"/>
        <v>42587</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42584</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42588</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42588</v>
      </c>
      <c r="AY11" s="31"/>
      <c r="AZ11" s="31"/>
      <c r="BA11" s="31"/>
      <c r="BB11" s="59"/>
      <c r="BC11" s="31"/>
      <c r="BD11" s="31"/>
      <c r="BE11" s="619" t="s">
        <v>96</v>
      </c>
      <c r="BF11" s="43">
        <f t="shared" si="4"/>
        <v>42588</v>
      </c>
      <c r="BG11" s="31"/>
      <c r="BH11" s="31"/>
      <c r="BI11" s="31"/>
      <c r="BJ11" s="31"/>
      <c r="BK11" s="31"/>
      <c r="BL11" s="31"/>
    </row>
    <row r="12" spans="1:64" x14ac:dyDescent="0.2">
      <c r="A12" s="996">
        <v>42095</v>
      </c>
      <c r="B12" s="997"/>
      <c r="C12" s="477" t="s">
        <v>125</v>
      </c>
      <c r="D12" s="1002" t="str">
        <f>Menu!F7</f>
        <v>ASHORE</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42585</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42589</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42589</v>
      </c>
      <c r="AY12" s="31"/>
      <c r="AZ12" s="31"/>
      <c r="BA12" s="31"/>
      <c r="BB12" s="59"/>
      <c r="BC12" s="31"/>
      <c r="BD12" s="31"/>
      <c r="BE12" s="619" t="s">
        <v>96</v>
      </c>
      <c r="BF12" s="43">
        <f t="shared" si="4"/>
        <v>42589</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42586</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42590</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42590</v>
      </c>
      <c r="AY13" s="31"/>
      <c r="AZ13" s="31"/>
      <c r="BA13" s="31"/>
      <c r="BB13" s="59"/>
      <c r="BC13" s="31"/>
      <c r="BD13" s="31"/>
      <c r="BE13" s="619" t="s">
        <v>96</v>
      </c>
      <c r="BF13" s="43">
        <f t="shared" si="4"/>
        <v>42590</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42587</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42591</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42591</v>
      </c>
      <c r="AY14" s="31"/>
      <c r="AZ14" s="31"/>
      <c r="BA14" s="31"/>
      <c r="BB14" s="59"/>
      <c r="BC14" s="31"/>
      <c r="BD14" s="31"/>
      <c r="BE14" s="619" t="s">
        <v>96</v>
      </c>
      <c r="BF14" s="43">
        <f t="shared" si="4"/>
        <v>42591</v>
      </c>
      <c r="BG14" s="31"/>
      <c r="BH14" s="31"/>
      <c r="BI14" s="31"/>
      <c r="BJ14" s="31"/>
      <c r="BK14" s="31"/>
      <c r="BL14" s="31"/>
    </row>
    <row r="15" spans="1:64" x14ac:dyDescent="0.2">
      <c r="A15" s="998">
        <f>Menu!F5</f>
        <v>42583</v>
      </c>
      <c r="B15" s="999"/>
      <c r="C15" s="990"/>
      <c r="D15" s="1000">
        <f>Menu!F6</f>
        <v>42613</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42588</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42592</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42592</v>
      </c>
      <c r="AY15" s="31"/>
      <c r="AZ15" s="31"/>
      <c r="BA15" s="31"/>
      <c r="BB15" s="59"/>
      <c r="BC15" s="31"/>
      <c r="BD15" s="31"/>
      <c r="BE15" s="619" t="s">
        <v>96</v>
      </c>
      <c r="BF15" s="43">
        <f t="shared" si="4"/>
        <v>42592</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42589</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42593</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42593</v>
      </c>
      <c r="AY16" s="31"/>
      <c r="AZ16" s="31"/>
      <c r="BA16" s="31"/>
      <c r="BB16" s="59"/>
      <c r="BC16" s="31"/>
      <c r="BD16" s="31"/>
      <c r="BE16" s="619" t="s">
        <v>96</v>
      </c>
      <c r="BF16" s="43">
        <f t="shared" si="4"/>
        <v>42593</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42590</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42594</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42594</v>
      </c>
      <c r="AY17" s="31"/>
      <c r="AZ17" s="31"/>
      <c r="BA17" s="31"/>
      <c r="BB17" s="59"/>
      <c r="BC17" s="31"/>
      <c r="BD17" s="31"/>
      <c r="BE17" s="619" t="s">
        <v>96</v>
      </c>
      <c r="BF17" s="43">
        <f t="shared" si="4"/>
        <v>42594</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42591</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42595</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42595</v>
      </c>
      <c r="AY18" s="31"/>
      <c r="AZ18" s="31"/>
      <c r="BA18" s="31"/>
      <c r="BB18" s="59"/>
      <c r="BC18" s="31"/>
      <c r="BD18" s="31"/>
      <c r="BE18" s="619" t="s">
        <v>96</v>
      </c>
      <c r="BF18" s="43">
        <f t="shared" si="4"/>
        <v>42595</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42592</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42596</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42596</v>
      </c>
      <c r="AY19" s="31"/>
      <c r="AZ19" s="31"/>
      <c r="BA19" s="31"/>
      <c r="BB19" s="59"/>
      <c r="BC19" s="31"/>
      <c r="BD19" s="31"/>
      <c r="BE19" s="619" t="s">
        <v>96</v>
      </c>
      <c r="BF19" s="43">
        <f t="shared" si="4"/>
        <v>42596</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42593</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42597</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42597</v>
      </c>
      <c r="AY20" s="31"/>
      <c r="AZ20" s="31"/>
      <c r="BA20" s="31"/>
      <c r="BB20" s="59"/>
      <c r="BC20" s="31"/>
      <c r="BD20" s="31"/>
      <c r="BE20" s="619" t="s">
        <v>96</v>
      </c>
      <c r="BF20" s="43">
        <f t="shared" si="4"/>
        <v>42597</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42594</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42598</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42598</v>
      </c>
      <c r="AY21" s="31"/>
      <c r="AZ21" s="31"/>
      <c r="BA21" s="31"/>
      <c r="BB21" s="59"/>
      <c r="BC21" s="31"/>
      <c r="BD21" s="31"/>
      <c r="BE21" s="619" t="s">
        <v>96</v>
      </c>
      <c r="BF21" s="43">
        <f t="shared" si="4"/>
        <v>42598</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42595</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42599</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42599</v>
      </c>
      <c r="AY22" s="31"/>
      <c r="AZ22" s="31"/>
      <c r="BA22" s="31"/>
      <c r="BB22" s="59"/>
      <c r="BC22" s="31"/>
      <c r="BD22" s="31"/>
      <c r="BE22" s="619" t="s">
        <v>96</v>
      </c>
      <c r="BF22" s="43">
        <f t="shared" si="4"/>
        <v>42599</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42596</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42600</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42600</v>
      </c>
      <c r="AY23" s="31"/>
      <c r="AZ23" s="31"/>
      <c r="BA23" s="31"/>
      <c r="BB23" s="59"/>
      <c r="BC23" s="31"/>
      <c r="BD23" s="31"/>
      <c r="BE23" s="619" t="s">
        <v>96</v>
      </c>
      <c r="BF23" s="43">
        <f t="shared" si="4"/>
        <v>42600</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42597</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42601</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42601</v>
      </c>
      <c r="AY24" s="31"/>
      <c r="AZ24" s="31"/>
      <c r="BA24" s="31"/>
      <c r="BB24" s="59"/>
      <c r="BC24" s="31"/>
      <c r="BD24" s="31"/>
      <c r="BE24" s="619" t="s">
        <v>96</v>
      </c>
      <c r="BF24" s="43">
        <f t="shared" si="4"/>
        <v>42601</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42598</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42602</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42602</v>
      </c>
      <c r="AY25" s="31"/>
      <c r="AZ25" s="31"/>
      <c r="BA25" s="31"/>
      <c r="BB25" s="59"/>
      <c r="BC25" s="31"/>
      <c r="BD25" s="31"/>
      <c r="BE25" s="619" t="s">
        <v>96</v>
      </c>
      <c r="BF25" s="43">
        <f t="shared" si="4"/>
        <v>42602</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42599</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42603</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42603</v>
      </c>
      <c r="AY26" s="31"/>
      <c r="AZ26" s="31"/>
      <c r="BA26" s="31"/>
      <c r="BB26" s="59"/>
      <c r="BC26" s="31"/>
      <c r="BD26" s="31"/>
      <c r="BE26" s="619" t="s">
        <v>96</v>
      </c>
      <c r="BF26" s="43">
        <f t="shared" si="4"/>
        <v>42603</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42600</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42604</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42604</v>
      </c>
      <c r="AY27" s="31"/>
      <c r="AZ27" s="31"/>
      <c r="BA27" s="31"/>
      <c r="BB27" s="59"/>
      <c r="BC27" s="31"/>
      <c r="BD27" s="31"/>
      <c r="BE27" s="619" t="s">
        <v>96</v>
      </c>
      <c r="BF27" s="43">
        <f t="shared" si="4"/>
        <v>42604</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42601</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42605</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42605</v>
      </c>
      <c r="AY28" s="31"/>
      <c r="AZ28" s="31"/>
      <c r="BA28" s="31"/>
      <c r="BB28" s="59"/>
      <c r="BC28" s="31"/>
      <c r="BD28" s="31"/>
      <c r="BE28" s="619" t="s">
        <v>96</v>
      </c>
      <c r="BF28" s="43">
        <f t="shared" si="4"/>
        <v>42605</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42602</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42606</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42606</v>
      </c>
      <c r="AY29" s="31"/>
      <c r="AZ29" s="31"/>
      <c r="BA29" s="31"/>
      <c r="BB29" s="59"/>
      <c r="BC29" s="31"/>
      <c r="BD29" s="31"/>
      <c r="BE29" s="619" t="s">
        <v>96</v>
      </c>
      <c r="BF29" s="43">
        <f t="shared" si="4"/>
        <v>42606</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42603</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42607</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42607</v>
      </c>
      <c r="AY30" s="31"/>
      <c r="AZ30" s="31"/>
      <c r="BA30" s="31"/>
      <c r="BB30" s="59"/>
      <c r="BC30" s="31"/>
      <c r="BD30" s="31"/>
      <c r="BE30" s="619" t="s">
        <v>96</v>
      </c>
      <c r="BF30" s="43">
        <f t="shared" si="4"/>
        <v>42607</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42604</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42608</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42608</v>
      </c>
      <c r="AY31" s="31"/>
      <c r="AZ31" s="31"/>
      <c r="BA31" s="31"/>
      <c r="BB31" s="59"/>
      <c r="BC31" s="31"/>
      <c r="BD31" s="31"/>
      <c r="BE31" s="619" t="s">
        <v>96</v>
      </c>
      <c r="BF31" s="43">
        <f t="shared" si="4"/>
        <v>42608</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42605</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42609</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42609</v>
      </c>
      <c r="AY32" s="31"/>
      <c r="AZ32" s="31"/>
      <c r="BA32" s="31"/>
      <c r="BB32" s="59"/>
      <c r="BC32" s="31"/>
      <c r="BD32" s="31"/>
      <c r="BE32" s="619" t="s">
        <v>96</v>
      </c>
      <c r="BF32" s="43">
        <f t="shared" si="4"/>
        <v>42609</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42606</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42610</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42610</v>
      </c>
      <c r="AY33" s="31"/>
      <c r="AZ33" s="31"/>
      <c r="BA33" s="31"/>
      <c r="BB33" s="59"/>
      <c r="BC33" s="31"/>
      <c r="BD33" s="31"/>
      <c r="BE33" s="619" t="s">
        <v>96</v>
      </c>
      <c r="BF33" s="43">
        <f t="shared" si="4"/>
        <v>42610</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42607</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42611</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42611</v>
      </c>
      <c r="AY34" s="31"/>
      <c r="AZ34" s="31"/>
      <c r="BA34" s="31"/>
      <c r="BB34" s="59"/>
      <c r="BC34" s="31"/>
      <c r="BD34" s="31"/>
      <c r="BE34" s="619" t="s">
        <v>96</v>
      </c>
      <c r="BF34" s="43">
        <f t="shared" si="4"/>
        <v>42611</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42608</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42612</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42612</v>
      </c>
      <c r="AY35" s="31"/>
      <c r="AZ35" s="31"/>
      <c r="BA35" s="31"/>
      <c r="BB35" s="59"/>
      <c r="BC35" s="31"/>
      <c r="BD35" s="31"/>
      <c r="BE35" s="619" t="s">
        <v>96</v>
      </c>
      <c r="BF35" s="43">
        <f t="shared" si="4"/>
        <v>42612</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42609</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42613</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42613</v>
      </c>
      <c r="AY36" s="31"/>
      <c r="AZ36" s="31"/>
      <c r="BA36" s="31"/>
      <c r="BB36" s="59"/>
      <c r="BC36" s="31"/>
      <c r="BD36" s="31"/>
      <c r="BE36" s="619" t="s">
        <v>96</v>
      </c>
      <c r="BF36" s="43">
        <f t="shared" si="4"/>
        <v>42613</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42610</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42611</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42612</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42613</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493</v>
      </c>
      <c r="BE40" s="619" t="s">
        <v>96</v>
      </c>
      <c r="BF40" s="36" t="s">
        <v>496</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491</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42614</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42615</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42616</v>
      </c>
      <c r="AL44" s="43">
        <f t="shared" ref="AL44:AL74" si="26">(AL6)</f>
        <v>42583</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42583</v>
      </c>
      <c r="AY44" s="31"/>
      <c r="AZ44" s="31"/>
      <c r="BA44" s="31"/>
      <c r="BB44" s="31"/>
      <c r="BC44" s="31"/>
      <c r="BD44" s="31"/>
      <c r="BE44" s="619" t="s">
        <v>96</v>
      </c>
      <c r="BF44" s="43">
        <f>($Z$10)</f>
        <v>42583</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42617</v>
      </c>
      <c r="AL45" s="43">
        <f t="shared" si="26"/>
        <v>42584</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42584</v>
      </c>
      <c r="AY45" s="31"/>
      <c r="AZ45" s="31"/>
      <c r="BA45" s="31"/>
      <c r="BB45" s="31"/>
      <c r="BC45" s="31"/>
      <c r="BD45" s="31"/>
      <c r="BE45" s="619" t="s">
        <v>96</v>
      </c>
      <c r="BF45" s="43">
        <f t="shared" ref="BF45:BF74" si="30">(BF44)+1</f>
        <v>42584</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42618</v>
      </c>
      <c r="AL46" s="43">
        <f t="shared" si="26"/>
        <v>42585</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42585</v>
      </c>
      <c r="AY46" s="31"/>
      <c r="AZ46" s="31"/>
      <c r="BA46" s="31"/>
      <c r="BB46" s="31"/>
      <c r="BC46" s="31"/>
      <c r="BD46" s="31"/>
      <c r="BE46" s="619" t="s">
        <v>96</v>
      </c>
      <c r="BF46" s="43">
        <f t="shared" si="30"/>
        <v>42585</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42619</v>
      </c>
      <c r="AL47" s="43">
        <f t="shared" si="26"/>
        <v>42586</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42586</v>
      </c>
      <c r="AY47" s="31"/>
      <c r="AZ47" s="31"/>
      <c r="BA47" s="31"/>
      <c r="BB47" s="31"/>
      <c r="BC47" s="31"/>
      <c r="BD47" s="31"/>
      <c r="BE47" s="619" t="s">
        <v>96</v>
      </c>
      <c r="BF47" s="43">
        <f>(BF46)+1</f>
        <v>42586</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42620</v>
      </c>
      <c r="AL48" s="43">
        <f t="shared" si="26"/>
        <v>42587</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42587</v>
      </c>
      <c r="AY48" s="31"/>
      <c r="AZ48" s="31"/>
      <c r="BA48" s="31"/>
      <c r="BB48" s="31"/>
      <c r="BC48" s="31"/>
      <c r="BD48" s="31"/>
      <c r="BE48" s="619" t="s">
        <v>96</v>
      </c>
      <c r="BF48" s="43">
        <f t="shared" si="30"/>
        <v>42587</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42621</v>
      </c>
      <c r="AL49" s="43">
        <f t="shared" si="26"/>
        <v>42588</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42588</v>
      </c>
      <c r="AY49" s="31"/>
      <c r="AZ49" s="31"/>
      <c r="BA49" s="31"/>
      <c r="BB49" s="31"/>
      <c r="BC49" s="31"/>
      <c r="BD49" s="31"/>
      <c r="BE49" s="619" t="s">
        <v>96</v>
      </c>
      <c r="BF49" s="43">
        <f t="shared" si="30"/>
        <v>42588</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42622</v>
      </c>
      <c r="AL50" s="43">
        <f t="shared" si="26"/>
        <v>42589</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42589</v>
      </c>
      <c r="AY50" s="31"/>
      <c r="AZ50" s="31"/>
      <c r="BA50" s="31"/>
      <c r="BB50" s="31"/>
      <c r="BC50" s="31"/>
      <c r="BD50" s="31"/>
      <c r="BE50" s="619" t="s">
        <v>96</v>
      </c>
      <c r="BF50" s="43">
        <f t="shared" si="30"/>
        <v>42589</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42590</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42590</v>
      </c>
      <c r="AY51" s="31"/>
      <c r="AZ51" s="31"/>
      <c r="BA51" s="31"/>
      <c r="BB51" s="31"/>
      <c r="BC51" s="31"/>
      <c r="BD51" s="31"/>
      <c r="BE51" s="619" t="s">
        <v>96</v>
      </c>
      <c r="BF51" s="43">
        <f t="shared" si="30"/>
        <v>42590</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42591</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42591</v>
      </c>
      <c r="AY52" s="31"/>
      <c r="AZ52" s="31"/>
      <c r="BA52" s="31"/>
      <c r="BB52" s="31"/>
      <c r="BC52" s="31"/>
      <c r="BD52" s="31"/>
      <c r="BE52" s="619" t="s">
        <v>96</v>
      </c>
      <c r="BF52" s="43">
        <f t="shared" si="30"/>
        <v>42591</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42592</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42592</v>
      </c>
      <c r="AY53" s="31"/>
      <c r="AZ53" s="31"/>
      <c r="BA53" s="31"/>
      <c r="BB53" s="31"/>
      <c r="BC53" s="31"/>
      <c r="BD53" s="31"/>
      <c r="BE53" s="619" t="s">
        <v>96</v>
      </c>
      <c r="BF53" s="43">
        <f t="shared" si="30"/>
        <v>42592</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42593</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42593</v>
      </c>
      <c r="AY54" s="31"/>
      <c r="AZ54" s="31"/>
      <c r="BA54" s="31"/>
      <c r="BB54" s="31"/>
      <c r="BC54" s="31"/>
      <c r="BD54" s="31"/>
      <c r="BE54" s="619" t="s">
        <v>96</v>
      </c>
      <c r="BF54" s="43">
        <f t="shared" si="30"/>
        <v>42593</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42594</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42594</v>
      </c>
      <c r="AY55" s="31"/>
      <c r="AZ55" s="31"/>
      <c r="BA55" s="31"/>
      <c r="BB55" s="31"/>
      <c r="BC55" s="31"/>
      <c r="BD55" s="31"/>
      <c r="BE55" s="619" t="s">
        <v>96</v>
      </c>
      <c r="BF55" s="43">
        <f t="shared" si="30"/>
        <v>42594</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42595</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42595</v>
      </c>
      <c r="AY56" s="31"/>
      <c r="AZ56" s="31"/>
      <c r="BA56" s="31"/>
      <c r="BB56" s="31"/>
      <c r="BC56" s="31"/>
      <c r="BD56" s="31"/>
      <c r="BE56" s="619" t="s">
        <v>96</v>
      </c>
      <c r="BF56" s="43">
        <f t="shared" si="30"/>
        <v>42595</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42596</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42596</v>
      </c>
      <c r="AY57" s="31"/>
      <c r="AZ57" s="31"/>
      <c r="BA57" s="31"/>
      <c r="BB57" s="31"/>
      <c r="BC57" s="31"/>
      <c r="BD57" s="31"/>
      <c r="BE57" s="619" t="s">
        <v>96</v>
      </c>
      <c r="BF57" s="43">
        <f t="shared" si="30"/>
        <v>42596</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42597</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42597</v>
      </c>
      <c r="AY58" s="31"/>
      <c r="AZ58" s="31"/>
      <c r="BA58" s="31"/>
      <c r="BB58" s="31"/>
      <c r="BC58" s="31"/>
      <c r="BD58" s="31"/>
      <c r="BE58" s="619" t="s">
        <v>96</v>
      </c>
      <c r="BF58" s="43">
        <f t="shared" si="30"/>
        <v>42597</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42598</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42598</v>
      </c>
      <c r="AY59" s="31"/>
      <c r="AZ59" s="31"/>
      <c r="BA59" s="31"/>
      <c r="BB59" s="31"/>
      <c r="BC59" s="31"/>
      <c r="BD59" s="31"/>
      <c r="BE59" s="619" t="s">
        <v>96</v>
      </c>
      <c r="BF59" s="43">
        <f t="shared" si="30"/>
        <v>42598</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42599</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42599</v>
      </c>
      <c r="AY60" s="31"/>
      <c r="AZ60" s="31"/>
      <c r="BA60" s="31"/>
      <c r="BB60" s="31"/>
      <c r="BC60" s="31"/>
      <c r="BD60" s="31"/>
      <c r="BE60" s="619" t="s">
        <v>96</v>
      </c>
      <c r="BF60" s="43">
        <f t="shared" si="30"/>
        <v>42599</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42600</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42600</v>
      </c>
      <c r="AY61" s="31"/>
      <c r="AZ61" s="31"/>
      <c r="BA61" s="31"/>
      <c r="BB61" s="31"/>
      <c r="BC61" s="31"/>
      <c r="BD61" s="31"/>
      <c r="BE61" s="619" t="s">
        <v>96</v>
      </c>
      <c r="BF61" s="43">
        <f t="shared" si="30"/>
        <v>42600</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42601</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42601</v>
      </c>
      <c r="AY62" s="31"/>
      <c r="AZ62" s="31"/>
      <c r="BA62" s="31"/>
      <c r="BB62" s="31"/>
      <c r="BC62" s="31"/>
      <c r="BD62" s="31"/>
      <c r="BE62" s="619" t="s">
        <v>96</v>
      </c>
      <c r="BF62" s="43">
        <f t="shared" si="30"/>
        <v>42601</v>
      </c>
      <c r="BG62" s="31"/>
      <c r="BH62" s="31"/>
      <c r="BI62" s="31"/>
      <c r="BJ62" s="31"/>
      <c r="BK62" s="31"/>
      <c r="BL62" s="31"/>
    </row>
    <row r="63" spans="1:64" x14ac:dyDescent="0.2">
      <c r="A63" s="986" t="s">
        <v>555</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42602</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42602</v>
      </c>
      <c r="AY63" s="31"/>
      <c r="AZ63" s="31"/>
      <c r="BA63" s="31"/>
      <c r="BB63" s="31"/>
      <c r="BC63" s="31"/>
      <c r="BD63" s="31"/>
      <c r="BE63" s="619" t="s">
        <v>96</v>
      </c>
      <c r="BF63" s="43">
        <f t="shared" si="30"/>
        <v>42602</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42603</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42603</v>
      </c>
      <c r="AY64" s="31"/>
      <c r="AZ64" s="31"/>
      <c r="BA64" s="31"/>
      <c r="BB64" s="31"/>
      <c r="BC64" s="31"/>
      <c r="BD64" s="31"/>
      <c r="BE64" s="619" t="s">
        <v>96</v>
      </c>
      <c r="BF64" s="43">
        <f t="shared" si="30"/>
        <v>42603</v>
      </c>
      <c r="BG64" s="31"/>
      <c r="BH64" s="31"/>
      <c r="BI64" s="31"/>
      <c r="BJ64" s="31"/>
      <c r="BK64" s="31"/>
      <c r="BL64" s="31"/>
    </row>
    <row r="65" spans="1:64" x14ac:dyDescent="0.2">
      <c r="A65" s="1011" t="str">
        <f>A6</f>
        <v xml:space="preserve">USCG </v>
      </c>
      <c r="B65" s="976"/>
      <c r="C65" s="976"/>
      <c r="D65" s="976"/>
      <c r="E65" s="976"/>
      <c r="F65" s="976"/>
      <c r="G65" s="976"/>
      <c r="H65" s="976"/>
      <c r="I65" s="976"/>
      <c r="J65" s="987"/>
      <c r="K65" s="630"/>
      <c r="L65" s="1037" t="str">
        <f>K6</f>
        <v>00-12345</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42604</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42604</v>
      </c>
      <c r="AY65" s="31"/>
      <c r="AZ65" s="31"/>
      <c r="BA65" s="31"/>
      <c r="BB65" s="31"/>
      <c r="BC65" s="31"/>
      <c r="BD65" s="31"/>
      <c r="BE65" s="619" t="s">
        <v>96</v>
      </c>
      <c r="BF65" s="43">
        <f t="shared" si="30"/>
        <v>42604</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42605</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42605</v>
      </c>
      <c r="AY66" s="31"/>
      <c r="AZ66" s="31"/>
      <c r="BA66" s="31"/>
      <c r="BB66" s="31"/>
      <c r="BC66" s="31"/>
      <c r="BD66" s="31"/>
      <c r="BE66" s="619" t="s">
        <v>96</v>
      </c>
      <c r="BF66" s="43">
        <f t="shared" si="30"/>
        <v>42605</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42606</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42606</v>
      </c>
      <c r="AY67" s="31"/>
      <c r="AZ67" s="31"/>
      <c r="BA67" s="31"/>
      <c r="BB67" s="31"/>
      <c r="BC67" s="31"/>
      <c r="BD67" s="31"/>
      <c r="BE67" s="619" t="s">
        <v>96</v>
      </c>
      <c r="BF67" s="43">
        <f t="shared" si="30"/>
        <v>42606</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42607</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42607</v>
      </c>
      <c r="AY68" s="31"/>
      <c r="AZ68" s="31"/>
      <c r="BA68" s="31"/>
      <c r="BB68" s="31"/>
      <c r="BC68" s="31"/>
      <c r="BD68" s="31"/>
      <c r="BE68" s="619" t="s">
        <v>96</v>
      </c>
      <c r="BF68" s="43">
        <f t="shared" si="30"/>
        <v>42607</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42608</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42608</v>
      </c>
      <c r="AY69" s="31"/>
      <c r="AZ69" s="31"/>
      <c r="BA69" s="31"/>
      <c r="BB69" s="31"/>
      <c r="BC69" s="31"/>
      <c r="BD69" s="31"/>
      <c r="BE69" s="619" t="s">
        <v>96</v>
      </c>
      <c r="BF69" s="43">
        <f t="shared" si="30"/>
        <v>42608</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42609</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42609</v>
      </c>
      <c r="AY70" s="31"/>
      <c r="AZ70" s="31"/>
      <c r="BA70" s="31"/>
      <c r="BB70" s="31"/>
      <c r="BC70" s="31"/>
      <c r="BD70" s="31"/>
      <c r="BE70" s="619" t="s">
        <v>96</v>
      </c>
      <c r="BF70" s="43">
        <f t="shared" si="30"/>
        <v>42609</v>
      </c>
      <c r="BG70" s="31"/>
      <c r="BH70" s="31"/>
      <c r="BI70" s="31"/>
      <c r="BJ70" s="31"/>
      <c r="BK70" s="31"/>
      <c r="BL70" s="31"/>
    </row>
    <row r="71" spans="1:64" x14ac:dyDescent="0.2">
      <c r="A71" s="998">
        <f>Menu!F6</f>
        <v>42613</v>
      </c>
      <c r="B71" s="999"/>
      <c r="C71" s="477" t="s">
        <v>125</v>
      </c>
      <c r="D71" s="1013" t="str">
        <f>D12</f>
        <v>ASHORE</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42610</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42610</v>
      </c>
      <c r="AY71" s="31"/>
      <c r="AZ71" s="31"/>
      <c r="BA71" s="31"/>
      <c r="BB71" s="31"/>
      <c r="BC71" s="31"/>
      <c r="BD71" s="31"/>
      <c r="BE71" s="619" t="s">
        <v>96</v>
      </c>
      <c r="BF71" s="43">
        <f t="shared" si="30"/>
        <v>42610</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42611</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42611</v>
      </c>
      <c r="AY72" s="31"/>
      <c r="AZ72" s="31"/>
      <c r="BA72" s="31"/>
      <c r="BB72" s="31"/>
      <c r="BC72" s="31"/>
      <c r="BD72" s="31"/>
      <c r="BE72" s="619" t="s">
        <v>96</v>
      </c>
      <c r="BF72" s="43">
        <f t="shared" si="30"/>
        <v>42611</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42612</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42612</v>
      </c>
      <c r="AY73" s="31"/>
      <c r="AZ73" s="31"/>
      <c r="BA73" s="31"/>
      <c r="BB73" s="31"/>
      <c r="BC73" s="31"/>
      <c r="BD73" s="31"/>
      <c r="BE73" s="619" t="s">
        <v>96</v>
      </c>
      <c r="BF73" s="43">
        <f t="shared" si="30"/>
        <v>42612</v>
      </c>
      <c r="BG73" s="31"/>
      <c r="BH73" s="31"/>
      <c r="BI73" s="31"/>
      <c r="BJ73" s="31"/>
      <c r="BK73" s="31"/>
      <c r="BL73" s="31"/>
    </row>
    <row r="74" spans="1:64" x14ac:dyDescent="0.2">
      <c r="A74" s="998">
        <f>Menu!F5</f>
        <v>42583</v>
      </c>
      <c r="B74" s="999"/>
      <c r="C74" s="990"/>
      <c r="D74" s="1000">
        <f>Menu!F6</f>
        <v>42613</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42613</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42613</v>
      </c>
      <c r="AY74" s="31"/>
      <c r="AZ74" s="31"/>
      <c r="BA74" s="31"/>
      <c r="BB74" s="31"/>
      <c r="BC74" s="31"/>
      <c r="BD74" s="31"/>
      <c r="BE74" s="619" t="s">
        <v>96</v>
      </c>
      <c r="BF74" s="43">
        <f t="shared" si="30"/>
        <v>42613</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494</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42583</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42583</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42584</v>
      </c>
      <c r="AM83" s="31"/>
      <c r="AN83" s="31"/>
      <c r="AO83" s="31"/>
      <c r="AP83" s="39"/>
      <c r="AQ83" s="39"/>
      <c r="AR83" s="39"/>
      <c r="AS83" s="39"/>
      <c r="AT83" s="32">
        <f t="shared" si="45"/>
        <v>0</v>
      </c>
      <c r="AU83" s="40">
        <f t="shared" si="46"/>
        <v>0</v>
      </c>
      <c r="AV83" s="716"/>
      <c r="AW83" s="631" t="s">
        <v>96</v>
      </c>
      <c r="AX83" s="43">
        <f t="shared" ref="AX83:AX112" si="47">(AX82)+1</f>
        <v>42584</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42585</v>
      </c>
      <c r="AM84" s="31"/>
      <c r="AN84" s="31"/>
      <c r="AO84" s="31"/>
      <c r="AP84" s="39"/>
      <c r="AQ84" s="39"/>
      <c r="AR84" s="39"/>
      <c r="AS84" s="39"/>
      <c r="AT84" s="32">
        <f t="shared" si="45"/>
        <v>0</v>
      </c>
      <c r="AU84" s="40">
        <f t="shared" si="46"/>
        <v>0</v>
      </c>
      <c r="AV84" s="716"/>
      <c r="AW84" s="631" t="s">
        <v>96</v>
      </c>
      <c r="AX84" s="43">
        <f t="shared" si="47"/>
        <v>42585</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42586</v>
      </c>
      <c r="AM85" s="31"/>
      <c r="AN85" s="31"/>
      <c r="AO85" s="31"/>
      <c r="AP85" s="39"/>
      <c r="AQ85" s="39"/>
      <c r="AR85" s="39"/>
      <c r="AS85" s="39"/>
      <c r="AT85" s="32">
        <f t="shared" si="45"/>
        <v>0</v>
      </c>
      <c r="AU85" s="40">
        <f t="shared" si="46"/>
        <v>0</v>
      </c>
      <c r="AV85" s="716"/>
      <c r="AW85" s="631" t="s">
        <v>96</v>
      </c>
      <c r="AX85" s="43">
        <f t="shared" si="47"/>
        <v>42586</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42587</v>
      </c>
      <c r="AM86" s="31"/>
      <c r="AN86" s="31"/>
      <c r="AO86" s="31"/>
      <c r="AP86" s="39"/>
      <c r="AQ86" s="39"/>
      <c r="AR86" s="39"/>
      <c r="AS86" s="39"/>
      <c r="AT86" s="32">
        <f t="shared" si="45"/>
        <v>0</v>
      </c>
      <c r="AU86" s="40">
        <f t="shared" si="46"/>
        <v>0</v>
      </c>
      <c r="AV86" s="716"/>
      <c r="AW86" s="631" t="s">
        <v>96</v>
      </c>
      <c r="AX86" s="43">
        <f t="shared" si="47"/>
        <v>42587</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42588</v>
      </c>
      <c r="AM87" s="31"/>
      <c r="AN87" s="31"/>
      <c r="AO87" s="31"/>
      <c r="AP87" s="39"/>
      <c r="AQ87" s="39"/>
      <c r="AR87" s="39"/>
      <c r="AS87" s="39"/>
      <c r="AT87" s="32">
        <f t="shared" si="45"/>
        <v>0</v>
      </c>
      <c r="AU87" s="40">
        <f t="shared" si="46"/>
        <v>0</v>
      </c>
      <c r="AV87" s="716"/>
      <c r="AW87" s="631" t="s">
        <v>96</v>
      </c>
      <c r="AX87" s="43">
        <f t="shared" si="47"/>
        <v>42588</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42589</v>
      </c>
      <c r="AM88" s="31"/>
      <c r="AN88" s="31"/>
      <c r="AO88" s="31"/>
      <c r="AP88" s="39"/>
      <c r="AQ88" s="39"/>
      <c r="AR88" s="39"/>
      <c r="AS88" s="39"/>
      <c r="AT88" s="32">
        <f t="shared" si="45"/>
        <v>0</v>
      </c>
      <c r="AU88" s="40">
        <f t="shared" si="46"/>
        <v>0</v>
      </c>
      <c r="AV88" s="716"/>
      <c r="AW88" s="631" t="s">
        <v>96</v>
      </c>
      <c r="AX88" s="43">
        <f t="shared" si="47"/>
        <v>42589</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42590</v>
      </c>
      <c r="AM89" s="31"/>
      <c r="AN89" s="31"/>
      <c r="AO89" s="31"/>
      <c r="AP89" s="39"/>
      <c r="AQ89" s="39"/>
      <c r="AR89" s="39"/>
      <c r="AS89" s="39"/>
      <c r="AT89" s="32">
        <f t="shared" si="45"/>
        <v>0</v>
      </c>
      <c r="AU89" s="40">
        <f t="shared" si="46"/>
        <v>0</v>
      </c>
      <c r="AV89" s="716"/>
      <c r="AW89" s="631" t="s">
        <v>96</v>
      </c>
      <c r="AX89" s="43">
        <f t="shared" si="47"/>
        <v>42590</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42591</v>
      </c>
      <c r="AM90" s="31"/>
      <c r="AN90" s="31"/>
      <c r="AO90" s="31"/>
      <c r="AP90" s="39"/>
      <c r="AQ90" s="39"/>
      <c r="AR90" s="39"/>
      <c r="AS90" s="39"/>
      <c r="AT90" s="32">
        <f t="shared" si="45"/>
        <v>0</v>
      </c>
      <c r="AU90" s="40">
        <f t="shared" si="46"/>
        <v>0</v>
      </c>
      <c r="AV90" s="716"/>
      <c r="AW90" s="631" t="s">
        <v>96</v>
      </c>
      <c r="AX90" s="43">
        <f t="shared" si="47"/>
        <v>42591</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42592</v>
      </c>
      <c r="AM91" s="31"/>
      <c r="AN91" s="31"/>
      <c r="AO91" s="31"/>
      <c r="AP91" s="39"/>
      <c r="AQ91" s="39"/>
      <c r="AR91" s="39"/>
      <c r="AS91" s="39"/>
      <c r="AT91" s="32">
        <f t="shared" si="45"/>
        <v>0</v>
      </c>
      <c r="AU91" s="40">
        <f t="shared" si="46"/>
        <v>0</v>
      </c>
      <c r="AV91" s="716"/>
      <c r="AW91" s="631" t="s">
        <v>96</v>
      </c>
      <c r="AX91" s="43">
        <f t="shared" si="47"/>
        <v>42592</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42593</v>
      </c>
      <c r="AM92" s="31"/>
      <c r="AN92" s="31"/>
      <c r="AO92" s="31"/>
      <c r="AP92" s="39"/>
      <c r="AQ92" s="39"/>
      <c r="AR92" s="39"/>
      <c r="AS92" s="39"/>
      <c r="AT92" s="32">
        <f t="shared" si="45"/>
        <v>0</v>
      </c>
      <c r="AU92" s="40">
        <f t="shared" si="46"/>
        <v>0</v>
      </c>
      <c r="AV92" s="716"/>
      <c r="AW92" s="631" t="s">
        <v>96</v>
      </c>
      <c r="AX92" s="43">
        <f t="shared" si="47"/>
        <v>42593</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42594</v>
      </c>
      <c r="AM93" s="31"/>
      <c r="AN93" s="31"/>
      <c r="AO93" s="31"/>
      <c r="AP93" s="39"/>
      <c r="AQ93" s="39"/>
      <c r="AR93" s="39"/>
      <c r="AS93" s="39"/>
      <c r="AT93" s="32">
        <f t="shared" si="45"/>
        <v>0</v>
      </c>
      <c r="AU93" s="40">
        <f t="shared" si="46"/>
        <v>0</v>
      </c>
      <c r="AV93" s="716"/>
      <c r="AW93" s="631" t="s">
        <v>96</v>
      </c>
      <c r="AX93" s="43">
        <f t="shared" si="47"/>
        <v>42594</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42595</v>
      </c>
      <c r="AM94" s="31"/>
      <c r="AN94" s="31"/>
      <c r="AO94" s="31"/>
      <c r="AP94" s="39"/>
      <c r="AQ94" s="39"/>
      <c r="AR94" s="39"/>
      <c r="AS94" s="39"/>
      <c r="AT94" s="32">
        <f t="shared" si="45"/>
        <v>0</v>
      </c>
      <c r="AU94" s="40">
        <f t="shared" si="46"/>
        <v>0</v>
      </c>
      <c r="AV94" s="716"/>
      <c r="AW94" s="631" t="s">
        <v>96</v>
      </c>
      <c r="AX94" s="43">
        <f t="shared" si="47"/>
        <v>42595</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42596</v>
      </c>
      <c r="AM95" s="31"/>
      <c r="AN95" s="31"/>
      <c r="AO95" s="31"/>
      <c r="AP95" s="39"/>
      <c r="AQ95" s="39"/>
      <c r="AR95" s="39"/>
      <c r="AS95" s="39"/>
      <c r="AT95" s="32">
        <f t="shared" si="45"/>
        <v>0</v>
      </c>
      <c r="AU95" s="40">
        <f t="shared" si="46"/>
        <v>0</v>
      </c>
      <c r="AV95" s="716"/>
      <c r="AW95" s="631" t="s">
        <v>96</v>
      </c>
      <c r="AX95" s="43">
        <f t="shared" si="47"/>
        <v>42596</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42597</v>
      </c>
      <c r="AM96" s="31"/>
      <c r="AN96" s="31"/>
      <c r="AO96" s="31"/>
      <c r="AP96" s="39"/>
      <c r="AQ96" s="39"/>
      <c r="AR96" s="39"/>
      <c r="AS96" s="39"/>
      <c r="AT96" s="32">
        <f t="shared" si="45"/>
        <v>0</v>
      </c>
      <c r="AU96" s="40">
        <f t="shared" si="46"/>
        <v>0</v>
      </c>
      <c r="AV96" s="716"/>
      <c r="AW96" s="631" t="s">
        <v>96</v>
      </c>
      <c r="AX96" s="43">
        <f t="shared" si="47"/>
        <v>42597</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42598</v>
      </c>
      <c r="AM97" s="31"/>
      <c r="AN97" s="31"/>
      <c r="AO97" s="31"/>
      <c r="AP97" s="39"/>
      <c r="AQ97" s="39"/>
      <c r="AR97" s="39"/>
      <c r="AS97" s="39"/>
      <c r="AT97" s="32">
        <f t="shared" si="45"/>
        <v>0</v>
      </c>
      <c r="AU97" s="40">
        <f t="shared" si="46"/>
        <v>0</v>
      </c>
      <c r="AV97" s="716"/>
      <c r="AW97" s="631" t="s">
        <v>96</v>
      </c>
      <c r="AX97" s="43">
        <f t="shared" si="47"/>
        <v>42598</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42599</v>
      </c>
      <c r="AM98" s="31"/>
      <c r="AN98" s="31"/>
      <c r="AO98" s="31"/>
      <c r="AP98" s="39"/>
      <c r="AQ98" s="39"/>
      <c r="AR98" s="39"/>
      <c r="AS98" s="39"/>
      <c r="AT98" s="32">
        <f t="shared" si="45"/>
        <v>0</v>
      </c>
      <c r="AU98" s="40">
        <f t="shared" si="46"/>
        <v>0</v>
      </c>
      <c r="AV98" s="716"/>
      <c r="AW98" s="631" t="s">
        <v>96</v>
      </c>
      <c r="AX98" s="43">
        <f t="shared" si="47"/>
        <v>42599</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42600</v>
      </c>
      <c r="AM99" s="31"/>
      <c r="AN99" s="31"/>
      <c r="AO99" s="31"/>
      <c r="AP99" s="39"/>
      <c r="AQ99" s="39"/>
      <c r="AR99" s="39"/>
      <c r="AS99" s="39"/>
      <c r="AT99" s="32">
        <f t="shared" si="45"/>
        <v>0</v>
      </c>
      <c r="AU99" s="40">
        <f t="shared" si="46"/>
        <v>0</v>
      </c>
      <c r="AV99" s="716"/>
      <c r="AW99" s="631" t="s">
        <v>96</v>
      </c>
      <c r="AX99" s="43">
        <f t="shared" si="47"/>
        <v>42600</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42601</v>
      </c>
      <c r="AM100" s="31"/>
      <c r="AN100" s="31"/>
      <c r="AO100" s="31"/>
      <c r="AP100" s="39"/>
      <c r="AQ100" s="39"/>
      <c r="AR100" s="39"/>
      <c r="AS100" s="39"/>
      <c r="AT100" s="32">
        <f t="shared" si="45"/>
        <v>0</v>
      </c>
      <c r="AU100" s="40">
        <f t="shared" si="46"/>
        <v>0</v>
      </c>
      <c r="AV100" s="716"/>
      <c r="AW100" s="631" t="s">
        <v>96</v>
      </c>
      <c r="AX100" s="43">
        <f t="shared" si="47"/>
        <v>42601</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42602</v>
      </c>
      <c r="AM101" s="31"/>
      <c r="AN101" s="31"/>
      <c r="AO101" s="31"/>
      <c r="AP101" s="39"/>
      <c r="AQ101" s="39"/>
      <c r="AR101" s="39"/>
      <c r="AS101" s="39"/>
      <c r="AT101" s="32">
        <f t="shared" si="45"/>
        <v>0</v>
      </c>
      <c r="AU101" s="40">
        <f t="shared" si="46"/>
        <v>0</v>
      </c>
      <c r="AV101" s="716"/>
      <c r="AW101" s="631" t="s">
        <v>96</v>
      </c>
      <c r="AX101" s="43">
        <f t="shared" si="47"/>
        <v>42602</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42603</v>
      </c>
      <c r="AM102" s="31"/>
      <c r="AN102" s="31"/>
      <c r="AO102" s="31"/>
      <c r="AP102" s="39"/>
      <c r="AQ102" s="39"/>
      <c r="AR102" s="39"/>
      <c r="AS102" s="39"/>
      <c r="AT102" s="32">
        <f t="shared" si="45"/>
        <v>0</v>
      </c>
      <c r="AU102" s="40">
        <f t="shared" si="46"/>
        <v>0</v>
      </c>
      <c r="AV102" s="716"/>
      <c r="AW102" s="631" t="s">
        <v>96</v>
      </c>
      <c r="AX102" s="43">
        <f t="shared" si="47"/>
        <v>42603</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42604</v>
      </c>
      <c r="AM103" s="31"/>
      <c r="AN103" s="31"/>
      <c r="AO103" s="31"/>
      <c r="AP103" s="39"/>
      <c r="AQ103" s="39"/>
      <c r="AR103" s="39"/>
      <c r="AS103" s="39"/>
      <c r="AT103" s="32">
        <f t="shared" si="45"/>
        <v>0</v>
      </c>
      <c r="AU103" s="40">
        <f t="shared" si="46"/>
        <v>0</v>
      </c>
      <c r="AV103" s="716"/>
      <c r="AW103" s="631" t="s">
        <v>96</v>
      </c>
      <c r="AX103" s="43">
        <f t="shared" si="47"/>
        <v>42604</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42605</v>
      </c>
      <c r="AM104" s="31"/>
      <c r="AN104" s="31"/>
      <c r="AO104" s="31"/>
      <c r="AP104" s="39"/>
      <c r="AQ104" s="39"/>
      <c r="AR104" s="39"/>
      <c r="AS104" s="39"/>
      <c r="AT104" s="32">
        <f t="shared" si="45"/>
        <v>0</v>
      </c>
      <c r="AU104" s="40">
        <f t="shared" si="46"/>
        <v>0</v>
      </c>
      <c r="AV104" s="716"/>
      <c r="AW104" s="631" t="s">
        <v>96</v>
      </c>
      <c r="AX104" s="43">
        <f t="shared" si="47"/>
        <v>42605</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42606</v>
      </c>
      <c r="AM105" s="31"/>
      <c r="AN105" s="31"/>
      <c r="AO105" s="31"/>
      <c r="AP105" s="39"/>
      <c r="AQ105" s="39"/>
      <c r="AR105" s="39"/>
      <c r="AS105" s="39"/>
      <c r="AT105" s="32">
        <f t="shared" si="45"/>
        <v>0</v>
      </c>
      <c r="AU105" s="40">
        <f t="shared" si="46"/>
        <v>0</v>
      </c>
      <c r="AV105" s="716"/>
      <c r="AW105" s="631" t="s">
        <v>96</v>
      </c>
      <c r="AX105" s="43">
        <f t="shared" si="47"/>
        <v>42606</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42607</v>
      </c>
      <c r="AM106" s="31"/>
      <c r="AN106" s="31"/>
      <c r="AO106" s="31"/>
      <c r="AP106" s="39"/>
      <c r="AQ106" s="39"/>
      <c r="AR106" s="39"/>
      <c r="AS106" s="39"/>
      <c r="AT106" s="32">
        <f t="shared" si="45"/>
        <v>0</v>
      </c>
      <c r="AU106" s="40">
        <f t="shared" si="46"/>
        <v>0</v>
      </c>
      <c r="AV106" s="716"/>
      <c r="AW106" s="631" t="s">
        <v>96</v>
      </c>
      <c r="AX106" s="43">
        <f t="shared" si="47"/>
        <v>42607</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42608</v>
      </c>
      <c r="AM107" s="31"/>
      <c r="AN107" s="31"/>
      <c r="AO107" s="31"/>
      <c r="AP107" s="39"/>
      <c r="AQ107" s="39"/>
      <c r="AR107" s="39"/>
      <c r="AS107" s="39"/>
      <c r="AT107" s="32">
        <f t="shared" si="45"/>
        <v>0</v>
      </c>
      <c r="AU107" s="40">
        <f t="shared" si="46"/>
        <v>0</v>
      </c>
      <c r="AV107" s="716"/>
      <c r="AW107" s="631" t="s">
        <v>96</v>
      </c>
      <c r="AX107" s="43">
        <f t="shared" si="47"/>
        <v>42608</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42609</v>
      </c>
      <c r="AM108" s="31"/>
      <c r="AN108" s="31"/>
      <c r="AO108" s="31"/>
      <c r="AP108" s="39"/>
      <c r="AQ108" s="39"/>
      <c r="AR108" s="39"/>
      <c r="AS108" s="39"/>
      <c r="AT108" s="32">
        <f t="shared" si="45"/>
        <v>0</v>
      </c>
      <c r="AU108" s="40">
        <f t="shared" si="46"/>
        <v>0</v>
      </c>
      <c r="AV108" s="716"/>
      <c r="AW108" s="631" t="s">
        <v>96</v>
      </c>
      <c r="AX108" s="43">
        <f t="shared" si="47"/>
        <v>42609</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42610</v>
      </c>
      <c r="AM109" s="31"/>
      <c r="AN109" s="31"/>
      <c r="AO109" s="31"/>
      <c r="AP109" s="39"/>
      <c r="AQ109" s="39"/>
      <c r="AR109" s="39"/>
      <c r="AS109" s="39"/>
      <c r="AT109" s="32">
        <f t="shared" si="45"/>
        <v>0</v>
      </c>
      <c r="AU109" s="40">
        <f t="shared" si="46"/>
        <v>0</v>
      </c>
      <c r="AV109" s="716"/>
      <c r="AW109" s="631" t="s">
        <v>96</v>
      </c>
      <c r="AX109" s="43">
        <f t="shared" si="47"/>
        <v>42610</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42611</v>
      </c>
      <c r="AM110" s="31"/>
      <c r="AN110" s="31"/>
      <c r="AO110" s="31"/>
      <c r="AP110" s="39"/>
      <c r="AQ110" s="39"/>
      <c r="AR110" s="39"/>
      <c r="AS110" s="39"/>
      <c r="AT110" s="32">
        <f t="shared" si="45"/>
        <v>0</v>
      </c>
      <c r="AU110" s="40">
        <f t="shared" si="46"/>
        <v>0</v>
      </c>
      <c r="AV110" s="716"/>
      <c r="AW110" s="631" t="s">
        <v>96</v>
      </c>
      <c r="AX110" s="43">
        <f t="shared" si="47"/>
        <v>42611</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42612</v>
      </c>
      <c r="AM111" s="31"/>
      <c r="AN111" s="31"/>
      <c r="AO111" s="31"/>
      <c r="AP111" s="39"/>
      <c r="AQ111" s="39"/>
      <c r="AR111" s="39"/>
      <c r="AS111" s="39"/>
      <c r="AT111" s="32">
        <f t="shared" si="45"/>
        <v>0</v>
      </c>
      <c r="AU111" s="40">
        <f t="shared" si="46"/>
        <v>0</v>
      </c>
      <c r="AV111" s="716"/>
      <c r="AW111" s="631" t="s">
        <v>96</v>
      </c>
      <c r="AX111" s="43">
        <f t="shared" si="47"/>
        <v>42612</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42613</v>
      </c>
      <c r="AM112" s="31"/>
      <c r="AN112" s="31"/>
      <c r="AO112" s="31"/>
      <c r="AP112" s="39"/>
      <c r="AQ112" s="39"/>
      <c r="AR112" s="39"/>
      <c r="AS112" s="39"/>
      <c r="AT112" s="32">
        <f t="shared" si="45"/>
        <v>0</v>
      </c>
      <c r="AU112" s="40">
        <f t="shared" si="46"/>
        <v>0</v>
      </c>
      <c r="AV112" s="716"/>
      <c r="AW112" s="631" t="s">
        <v>96</v>
      </c>
      <c r="AX112" s="43">
        <f t="shared" si="47"/>
        <v>42613</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42583</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42584</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42585</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42586</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42587</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42588</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42589</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42590</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42591</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42592</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42593</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42594</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42595</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42596</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42597</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42598</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42599</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42600</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42601</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42602</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42603</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42604</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42605</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42606</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42607</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42608</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42609</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42610</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42611</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42612</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42613</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42583</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42584</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42585</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42586</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42587</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42588</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42589</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42590</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42591</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42592</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42593</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42594</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42595</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42596</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42597</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42598</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42599</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42600</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42601</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42602</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42603</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42604</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42605</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42606</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42607</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42608</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42609</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42610</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42611</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42612</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42613</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487</v>
      </c>
      <c r="AS191" s="685" t="s">
        <v>488</v>
      </c>
      <c r="AT191" s="685"/>
      <c r="AU191" s="759"/>
      <c r="AV191" s="760"/>
    </row>
    <row r="192" spans="18:50" x14ac:dyDescent="0.2">
      <c r="R192" s="209"/>
      <c r="S192" s="209"/>
      <c r="T192" s="209"/>
      <c r="U192" s="209"/>
      <c r="V192" s="209"/>
      <c r="W192" s="209"/>
      <c r="X192" s="209"/>
      <c r="AL192" s="1047">
        <f>Z10</f>
        <v>42583</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42584</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42585</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42586</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42587</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42588</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42589</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42590</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42591</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42592</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42593</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42594</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42595</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42596</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42597</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42598</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42599</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42600</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42601</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42602</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42603</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42604</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42605</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42606</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42607</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42608</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42609</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42610</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42611</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42612</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42613</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d7Y62mIpDvwdfsAaw7JEU24ASTMFzHY1+sa1m7Fl27r3/AIrGveDdaS1SR90JGWqsuu29QkvQ+7appzG/+t+vg==" saltValue="gJJb/QPoFgzDe8oHc4T2KA=="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428625</xdr:colOff>
                    <xdr:row>69</xdr:row>
                    <xdr:rowOff>104775</xdr:rowOff>
                  </from>
                  <to>
                    <xdr:col>2</xdr:col>
                    <xdr:colOff>19050</xdr:colOff>
                    <xdr:row>71</xdr:row>
                    <xdr:rowOff>19050</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438150</xdr:colOff>
                    <xdr:row>10</xdr:row>
                    <xdr:rowOff>104775</xdr:rowOff>
                  </from>
                  <to>
                    <xdr:col>2</xdr:col>
                    <xdr:colOff>28575</xdr:colOff>
                    <xdr:row>12</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G32" sqref="G3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556</v>
      </c>
      <c r="B4" s="953"/>
      <c r="C4" s="954"/>
      <c r="D4" s="155"/>
      <c r="E4" s="156"/>
      <c r="F4" s="622"/>
      <c r="G4" s="622"/>
      <c r="H4" s="622"/>
      <c r="I4" s="623"/>
      <c r="J4" s="2" t="str">
        <f>'CG-3123'!$A$6</f>
        <v xml:space="preserve">USCG </v>
      </c>
      <c r="K4" s="622"/>
      <c r="L4" s="157"/>
      <c r="M4" s="157"/>
      <c r="N4" s="539">
        <f>Menu!F5</f>
        <v>42583</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v>657.24</v>
      </c>
      <c r="J26" s="546">
        <f t="shared" si="3"/>
        <v>0</v>
      </c>
      <c r="K26" s="546">
        <f t="shared" si="4"/>
        <v>-657.24</v>
      </c>
      <c r="L26" s="548">
        <f t="shared" si="0"/>
        <v>-657.24</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-657.24</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-657.24</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-657.24</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-657.24</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-657.24</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-657.24</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-657.24</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-657.24</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-657.24</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-657.24</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-657.24</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-657.24</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-657.24</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-657.24</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-657.24</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-657.24</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657.24</v>
      </c>
      <c r="J43" s="559"/>
      <c r="K43" s="560"/>
      <c r="L43" s="561">
        <f>ROUND(L11+H43-I43,2)</f>
        <v>-657.24</v>
      </c>
      <c r="M43" s="1054"/>
      <c r="N43" s="1055"/>
      <c r="O43" s="1056"/>
    </row>
  </sheetData>
  <sheetProtection algorithmName="SHA-512" hashValue="kDO9wx68eZUp7Figv+36YbtmSh751dvzcv+BF0OEQliXv3hsLrOsxCxR0tlj0Z6OHlcwtny4fwjk5b5c1ggCHg==" saltValue="8flnocxPqM67v/BNpoUNDA=="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I13" sqref="I13"/>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557</v>
      </c>
      <c r="B4" s="953"/>
      <c r="C4" s="1080"/>
      <c r="D4" s="572"/>
      <c r="E4" s="573"/>
      <c r="F4" s="573"/>
      <c r="G4" s="573"/>
      <c r="H4" s="573"/>
      <c r="I4" s="573"/>
      <c r="J4" s="574"/>
      <c r="K4" s="575" t="s">
        <v>74</v>
      </c>
      <c r="L4" s="571"/>
      <c r="M4" s="1063" t="s">
        <v>557</v>
      </c>
      <c r="N4" s="953"/>
      <c r="O4" s="1080"/>
      <c r="P4" s="572"/>
      <c r="Q4" s="573"/>
      <c r="R4" s="573"/>
      <c r="S4" s="573"/>
      <c r="T4" s="573"/>
      <c r="U4" s="573"/>
      <c r="V4" s="574"/>
      <c r="W4" s="575" t="s">
        <v>74</v>
      </c>
      <c r="X4" s="571"/>
      <c r="Y4" s="1063" t="s">
        <v>557</v>
      </c>
      <c r="Z4" s="953"/>
      <c r="AA4" s="1080"/>
      <c r="AB4" s="572"/>
      <c r="AC4" s="573"/>
      <c r="AD4" s="573"/>
      <c r="AE4" s="573"/>
      <c r="AF4" s="573"/>
      <c r="AG4" s="573"/>
      <c r="AH4" s="574"/>
      <c r="AI4" s="575" t="s">
        <v>74</v>
      </c>
      <c r="AJ4" s="571"/>
      <c r="AK4" s="1063" t="s">
        <v>557</v>
      </c>
      <c r="AL4" s="953"/>
      <c r="AM4" s="1080"/>
      <c r="AN4" s="572"/>
      <c r="AO4" s="573"/>
      <c r="AP4" s="573"/>
      <c r="AQ4" s="573"/>
      <c r="AR4" s="573"/>
      <c r="AS4" s="573"/>
      <c r="AT4" s="574"/>
      <c r="AU4" s="575" t="s">
        <v>74</v>
      </c>
      <c r="AV4" s="571"/>
      <c r="AW4" s="1063" t="s">
        <v>557</v>
      </c>
      <c r="AX4" s="953"/>
      <c r="AY4" s="1080"/>
      <c r="AZ4" s="572"/>
      <c r="BA4" s="573"/>
      <c r="BB4" s="573"/>
      <c r="BC4" s="573"/>
      <c r="BD4" s="573"/>
      <c r="BE4" s="573"/>
      <c r="BF4" s="574"/>
      <c r="BG4" s="575" t="s">
        <v>74</v>
      </c>
      <c r="BH4" s="571"/>
      <c r="BI4" s="1063" t="s">
        <v>557</v>
      </c>
      <c r="BJ4" s="953"/>
      <c r="BK4" s="1080"/>
      <c r="BL4" s="572"/>
      <c r="BM4" s="573"/>
      <c r="BN4" s="573"/>
      <c r="BO4" s="573"/>
      <c r="BP4" s="573"/>
      <c r="BQ4" s="573"/>
      <c r="BR4" s="574"/>
      <c r="BS4" s="575" t="s">
        <v>74</v>
      </c>
      <c r="BT4" s="571"/>
      <c r="BU4" s="1063" t="s">
        <v>557</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 xml:space="preserve">USCG </v>
      </c>
      <c r="B6" s="1098"/>
      <c r="C6" s="1098"/>
      <c r="D6" s="1098"/>
      <c r="E6" s="1098"/>
      <c r="F6" s="1099"/>
      <c r="G6" s="1094">
        <v>41609</v>
      </c>
      <c r="H6" s="1082"/>
      <c r="I6" s="1082"/>
      <c r="J6" s="1083"/>
      <c r="K6" s="569"/>
      <c r="L6" s="578"/>
      <c r="M6" s="1097" t="str">
        <f>A6</f>
        <v xml:space="preserve">USCG </v>
      </c>
      <c r="N6" s="1098"/>
      <c r="O6" s="1098"/>
      <c r="P6" s="1098"/>
      <c r="Q6" s="1098"/>
      <c r="R6" s="1099"/>
      <c r="S6" s="1094">
        <v>41609</v>
      </c>
      <c r="T6" s="1082"/>
      <c r="U6" s="1082"/>
      <c r="V6" s="1083"/>
      <c r="W6" s="569"/>
      <c r="X6" s="578"/>
      <c r="Y6" s="1102" t="str">
        <f>A6</f>
        <v xml:space="preserve">USCG </v>
      </c>
      <c r="Z6" s="1098"/>
      <c r="AA6" s="1098"/>
      <c r="AB6" s="1098"/>
      <c r="AC6" s="1098"/>
      <c r="AD6" s="1099"/>
      <c r="AE6" s="1094">
        <v>41609</v>
      </c>
      <c r="AF6" s="1082"/>
      <c r="AG6" s="1082"/>
      <c r="AH6" s="1083"/>
      <c r="AI6" s="569"/>
      <c r="AJ6" s="578"/>
      <c r="AK6" s="1097" t="str">
        <f>A6</f>
        <v xml:space="preserve">USCG </v>
      </c>
      <c r="AL6" s="1098"/>
      <c r="AM6" s="1098"/>
      <c r="AN6" s="1098"/>
      <c r="AO6" s="1098"/>
      <c r="AP6" s="1099"/>
      <c r="AQ6" s="1094">
        <v>41609</v>
      </c>
      <c r="AR6" s="1082"/>
      <c r="AS6" s="1082"/>
      <c r="AT6" s="1083"/>
      <c r="AU6" s="569"/>
      <c r="AV6" s="578"/>
      <c r="AW6" s="1097" t="str">
        <f>A6</f>
        <v xml:space="preserve">USCG </v>
      </c>
      <c r="AX6" s="1098"/>
      <c r="AY6" s="1098"/>
      <c r="AZ6" s="1098"/>
      <c r="BA6" s="1098"/>
      <c r="BB6" s="1099"/>
      <c r="BC6" s="1094">
        <v>41609</v>
      </c>
      <c r="BD6" s="1082"/>
      <c r="BE6" s="1082"/>
      <c r="BF6" s="1083"/>
      <c r="BG6" s="569"/>
      <c r="BH6" s="578"/>
      <c r="BI6" s="1097" t="str">
        <f>A6</f>
        <v xml:space="preserve">USCG </v>
      </c>
      <c r="BJ6" s="1098"/>
      <c r="BK6" s="1098"/>
      <c r="BL6" s="1098"/>
      <c r="BM6" s="1098"/>
      <c r="BN6" s="1099"/>
      <c r="BO6" s="1094">
        <v>41609</v>
      </c>
      <c r="BP6" s="1082"/>
      <c r="BQ6" s="1082"/>
      <c r="BR6" s="1083"/>
      <c r="BS6" s="569"/>
      <c r="BT6" s="578"/>
      <c r="BU6" s="1097" t="str">
        <f>A6</f>
        <v xml:space="preserve">USCG </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41609</v>
      </c>
      <c r="H36" s="569"/>
      <c r="I36" s="9"/>
      <c r="J36" s="569"/>
      <c r="K36" s="753" t="s">
        <v>90</v>
      </c>
      <c r="L36" s="568"/>
      <c r="M36" s="576"/>
      <c r="N36" s="568"/>
      <c r="O36" s="595"/>
      <c r="P36" s="596"/>
      <c r="Q36" s="595"/>
      <c r="R36" s="757" t="s">
        <v>241</v>
      </c>
      <c r="S36" s="608">
        <f>S6</f>
        <v>41609</v>
      </c>
      <c r="T36" s="569"/>
      <c r="U36" s="9"/>
      <c r="V36" s="569"/>
      <c r="W36" s="753" t="s">
        <v>90</v>
      </c>
      <c r="X36" s="568"/>
      <c r="Y36" s="576"/>
      <c r="Z36" s="568"/>
      <c r="AA36" s="595"/>
      <c r="AB36" s="596"/>
      <c r="AC36" s="595"/>
      <c r="AD36" s="600" t="s">
        <v>241</v>
      </c>
      <c r="AE36" s="608">
        <f>AE6</f>
        <v>41609</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c r="BU39" s="606" t="s">
        <v>93</v>
      </c>
      <c r="BZ39" s="569"/>
      <c r="CA39" s="569" t="s">
        <v>94</v>
      </c>
      <c r="CB39" s="569"/>
      <c r="CC39" s="607">
        <f ca="1">TODAY()</f>
        <v>43957</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557</v>
      </c>
      <c r="B43" s="953"/>
      <c r="C43" s="1080"/>
      <c r="D43" s="572"/>
      <c r="E43" s="573"/>
      <c r="F43" s="573"/>
      <c r="G43" s="573"/>
      <c r="H43" s="573"/>
      <c r="I43" s="573"/>
      <c r="J43" s="574"/>
      <c r="K43" s="575" t="s">
        <v>74</v>
      </c>
      <c r="L43" s="571"/>
      <c r="M43" s="1063" t="s">
        <v>557</v>
      </c>
      <c r="N43" s="953"/>
      <c r="O43" s="1080"/>
      <c r="P43" s="572"/>
      <c r="Q43" s="573"/>
      <c r="R43" s="573"/>
      <c r="S43" s="573"/>
      <c r="T43" s="573"/>
      <c r="U43" s="573"/>
      <c r="V43" s="574"/>
      <c r="W43" s="575" t="s">
        <v>74</v>
      </c>
      <c r="X43" s="571"/>
      <c r="Y43" s="1063" t="s">
        <v>557</v>
      </c>
      <c r="Z43" s="953"/>
      <c r="AA43" s="1080"/>
      <c r="AB43" s="572"/>
      <c r="AC43" s="573"/>
      <c r="AD43" s="573"/>
      <c r="AE43" s="573"/>
      <c r="AF43" s="573"/>
      <c r="AG43" s="573"/>
      <c r="AH43" s="574"/>
      <c r="AI43" s="575" t="s">
        <v>74</v>
      </c>
      <c r="AJ43" s="571"/>
      <c r="AK43" s="1063" t="s">
        <v>557</v>
      </c>
      <c r="AL43" s="953"/>
      <c r="AM43" s="1080"/>
      <c r="AN43" s="572"/>
      <c r="AO43" s="573"/>
      <c r="AP43" s="573"/>
      <c r="AQ43" s="573"/>
      <c r="AR43" s="573"/>
      <c r="AS43" s="573"/>
      <c r="AT43" s="574"/>
      <c r="AU43" s="575" t="s">
        <v>74</v>
      </c>
      <c r="AV43" s="571"/>
      <c r="AW43" s="1063" t="s">
        <v>557</v>
      </c>
      <c r="AX43" s="953"/>
      <c r="AY43" s="1080"/>
      <c r="AZ43" s="572"/>
      <c r="BA43" s="573"/>
      <c r="BB43" s="573"/>
      <c r="BC43" s="573"/>
      <c r="BD43" s="573"/>
      <c r="BE43" s="573"/>
      <c r="BF43" s="574"/>
      <c r="BG43" s="575" t="s">
        <v>74</v>
      </c>
      <c r="BH43" s="571"/>
      <c r="BI43" s="1063" t="s">
        <v>557</v>
      </c>
      <c r="BJ43" s="953"/>
      <c r="BK43" s="1080"/>
      <c r="BL43" s="572"/>
      <c r="BM43" s="573"/>
      <c r="BN43" s="573"/>
      <c r="BO43" s="573"/>
      <c r="BP43" s="573"/>
      <c r="BQ43" s="573"/>
      <c r="BR43" s="574"/>
      <c r="BS43" s="575" t="s">
        <v>74</v>
      </c>
      <c r="BT43" s="571"/>
      <c r="BU43" s="1063" t="s">
        <v>557</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 xml:space="preserve">USCG </v>
      </c>
      <c r="B45" s="1082"/>
      <c r="C45" s="1082"/>
      <c r="D45" s="1082"/>
      <c r="E45" s="1082"/>
      <c r="F45" s="1083"/>
      <c r="G45" s="1084">
        <f>G6</f>
        <v>41609</v>
      </c>
      <c r="H45" s="1082"/>
      <c r="I45" s="1082"/>
      <c r="J45" s="1083"/>
      <c r="K45" s="569"/>
      <c r="L45" s="578"/>
      <c r="M45" s="1081" t="str">
        <f>M6</f>
        <v xml:space="preserve">USCG </v>
      </c>
      <c r="N45" s="1082"/>
      <c r="O45" s="1082"/>
      <c r="P45" s="1082"/>
      <c r="Q45" s="1082"/>
      <c r="R45" s="1083"/>
      <c r="S45" s="1084">
        <f>S6</f>
        <v>41609</v>
      </c>
      <c r="T45" s="1082"/>
      <c r="U45" s="1082"/>
      <c r="V45" s="1083"/>
      <c r="W45" s="569"/>
      <c r="X45" s="578"/>
      <c r="Y45" s="1081" t="str">
        <f>Y6</f>
        <v xml:space="preserve">USCG </v>
      </c>
      <c r="Z45" s="1082"/>
      <c r="AA45" s="1082"/>
      <c r="AB45" s="1082"/>
      <c r="AC45" s="1082"/>
      <c r="AD45" s="1083"/>
      <c r="AE45" s="1084">
        <f>AE6</f>
        <v>41609</v>
      </c>
      <c r="AF45" s="1082"/>
      <c r="AG45" s="1082"/>
      <c r="AH45" s="1083"/>
      <c r="AI45" s="569"/>
      <c r="AJ45" s="578"/>
      <c r="AK45" s="1081" t="str">
        <f>AK6</f>
        <v xml:space="preserve">USCG </v>
      </c>
      <c r="AL45" s="1082"/>
      <c r="AM45" s="1082"/>
      <c r="AN45" s="1082"/>
      <c r="AO45" s="1082"/>
      <c r="AP45" s="1083"/>
      <c r="AQ45" s="1084">
        <f>AQ6</f>
        <v>41609</v>
      </c>
      <c r="AR45" s="1082"/>
      <c r="AS45" s="1082"/>
      <c r="AT45" s="1083"/>
      <c r="AU45" s="569"/>
      <c r="AV45" s="578"/>
      <c r="AW45" s="1081" t="str">
        <f>AW6</f>
        <v xml:space="preserve">USCG </v>
      </c>
      <c r="AX45" s="1082"/>
      <c r="AY45" s="1082"/>
      <c r="AZ45" s="1082"/>
      <c r="BA45" s="1082"/>
      <c r="BB45" s="1083"/>
      <c r="BC45" s="1084">
        <f>BC6</f>
        <v>41609</v>
      </c>
      <c r="BD45" s="1082"/>
      <c r="BE45" s="1082"/>
      <c r="BF45" s="1083"/>
      <c r="BG45" s="569"/>
      <c r="BH45" s="578"/>
      <c r="BI45" s="1081" t="str">
        <f>BI6</f>
        <v xml:space="preserve">USCG </v>
      </c>
      <c r="BJ45" s="1082"/>
      <c r="BK45" s="1082"/>
      <c r="BL45" s="1082"/>
      <c r="BM45" s="1082"/>
      <c r="BN45" s="1083"/>
      <c r="BO45" s="1084">
        <f>BO6</f>
        <v>41609</v>
      </c>
      <c r="BP45" s="1082"/>
      <c r="BQ45" s="1082"/>
      <c r="BR45" s="1083"/>
      <c r="BS45" s="569"/>
      <c r="BT45" s="578"/>
      <c r="BU45" s="1081" t="str">
        <f>BU6</f>
        <v xml:space="preserve">USCG </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41609</v>
      </c>
      <c r="H75" s="10"/>
      <c r="I75" s="11"/>
      <c r="J75" s="569"/>
      <c r="K75" s="753" t="s">
        <v>90</v>
      </c>
      <c r="L75" s="568"/>
      <c r="M75" s="576"/>
      <c r="N75" s="568"/>
      <c r="O75" s="595"/>
      <c r="P75" s="596"/>
      <c r="Q75" s="595"/>
      <c r="R75" s="758" t="s">
        <v>241</v>
      </c>
      <c r="S75" s="608">
        <f>S36</f>
        <v>41609</v>
      </c>
      <c r="T75" s="10"/>
      <c r="U75" s="11"/>
      <c r="V75" s="569"/>
      <c r="W75" s="753" t="s">
        <v>90</v>
      </c>
      <c r="X75" s="568"/>
      <c r="Y75" s="576"/>
      <c r="Z75" s="568"/>
      <c r="AA75" s="595"/>
      <c r="AB75" s="596"/>
      <c r="AC75" s="595"/>
      <c r="AD75" s="758" t="s">
        <v>241</v>
      </c>
      <c r="AE75" s="608">
        <f>AE36</f>
        <v>41609</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c r="BU78" s="606" t="s">
        <v>93</v>
      </c>
      <c r="BZ78" s="569"/>
      <c r="CA78" s="569" t="s">
        <v>94</v>
      </c>
      <c r="CB78" s="569"/>
      <c r="CC78" s="607">
        <f ca="1">TODAY()</f>
        <v>43957</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557</v>
      </c>
      <c r="B82" s="953"/>
      <c r="C82" s="1080"/>
      <c r="D82" s="572"/>
      <c r="E82" s="573"/>
      <c r="F82" s="573"/>
      <c r="G82" s="573"/>
      <c r="H82" s="573"/>
      <c r="I82" s="573"/>
      <c r="J82" s="574"/>
      <c r="K82" s="575" t="s">
        <v>74</v>
      </c>
      <c r="L82" s="571"/>
      <c r="M82" s="1063" t="s">
        <v>557</v>
      </c>
      <c r="N82" s="953"/>
      <c r="O82" s="1080"/>
      <c r="P82" s="572"/>
      <c r="Q82" s="573"/>
      <c r="R82" s="573"/>
      <c r="S82" s="573"/>
      <c r="T82" s="573"/>
      <c r="U82" s="573"/>
      <c r="V82" s="574"/>
      <c r="W82" s="575" t="s">
        <v>74</v>
      </c>
      <c r="X82" s="571"/>
      <c r="Y82" s="1063" t="s">
        <v>557</v>
      </c>
      <c r="Z82" s="953"/>
      <c r="AA82" s="1080"/>
      <c r="AB82" s="572"/>
      <c r="AC82" s="573"/>
      <c r="AD82" s="573"/>
      <c r="AE82" s="573"/>
      <c r="AF82" s="573"/>
      <c r="AG82" s="573"/>
      <c r="AH82" s="574"/>
      <c r="AI82" s="575" t="s">
        <v>74</v>
      </c>
      <c r="AJ82" s="571"/>
      <c r="AK82" s="1063" t="s">
        <v>557</v>
      </c>
      <c r="AL82" s="953"/>
      <c r="AM82" s="1080"/>
      <c r="AN82" s="572"/>
      <c r="AO82" s="573"/>
      <c r="AP82" s="573"/>
      <c r="AQ82" s="573"/>
      <c r="AR82" s="573"/>
      <c r="AS82" s="573"/>
      <c r="AT82" s="574"/>
      <c r="AU82" s="575" t="s">
        <v>74</v>
      </c>
      <c r="AV82" s="571"/>
      <c r="AW82" s="1063" t="s">
        <v>557</v>
      </c>
      <c r="AX82" s="953"/>
      <c r="AY82" s="1080"/>
      <c r="AZ82" s="572"/>
      <c r="BA82" s="573"/>
      <c r="BB82" s="573"/>
      <c r="BC82" s="573"/>
      <c r="BD82" s="573"/>
      <c r="BE82" s="573"/>
      <c r="BF82" s="574"/>
      <c r="BG82" s="575" t="s">
        <v>74</v>
      </c>
      <c r="BH82" s="571"/>
      <c r="BI82" s="1063" t="s">
        <v>557</v>
      </c>
      <c r="BJ82" s="953"/>
      <c r="BK82" s="1080"/>
      <c r="BL82" s="572"/>
      <c r="BM82" s="573"/>
      <c r="BN82" s="573"/>
      <c r="BO82" s="573"/>
      <c r="BP82" s="573"/>
      <c r="BQ82" s="573"/>
      <c r="BR82" s="574"/>
      <c r="BS82" s="575" t="s">
        <v>74</v>
      </c>
      <c r="BT82" s="571"/>
      <c r="BU82" s="1063" t="s">
        <v>557</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 xml:space="preserve">USCG </v>
      </c>
      <c r="B84" s="1082"/>
      <c r="C84" s="1082"/>
      <c r="D84" s="1082"/>
      <c r="E84" s="1082"/>
      <c r="F84" s="1083"/>
      <c r="G84" s="1084">
        <f>G45</f>
        <v>41609</v>
      </c>
      <c r="H84" s="1082"/>
      <c r="I84" s="1082"/>
      <c r="J84" s="1083"/>
      <c r="K84" s="569"/>
      <c r="L84" s="578"/>
      <c r="M84" s="1081" t="str">
        <f>M45</f>
        <v xml:space="preserve">USCG </v>
      </c>
      <c r="N84" s="1082"/>
      <c r="O84" s="1082"/>
      <c r="P84" s="1082"/>
      <c r="Q84" s="1082"/>
      <c r="R84" s="1083"/>
      <c r="S84" s="1084">
        <f>S45</f>
        <v>41609</v>
      </c>
      <c r="T84" s="1082"/>
      <c r="U84" s="1082"/>
      <c r="V84" s="1083"/>
      <c r="W84" s="569"/>
      <c r="X84" s="578"/>
      <c r="Y84" s="1081" t="str">
        <f>Y45</f>
        <v xml:space="preserve">USCG </v>
      </c>
      <c r="Z84" s="1082"/>
      <c r="AA84" s="1082"/>
      <c r="AB84" s="1082"/>
      <c r="AC84" s="1082"/>
      <c r="AD84" s="1083"/>
      <c r="AE84" s="1084">
        <f>AE45</f>
        <v>41609</v>
      </c>
      <c r="AF84" s="1082"/>
      <c r="AG84" s="1082"/>
      <c r="AH84" s="1083"/>
      <c r="AI84" s="569"/>
      <c r="AJ84" s="578"/>
      <c r="AK84" s="1081" t="str">
        <f>AK45</f>
        <v xml:space="preserve">USCG </v>
      </c>
      <c r="AL84" s="1082"/>
      <c r="AM84" s="1082"/>
      <c r="AN84" s="1082"/>
      <c r="AO84" s="1082"/>
      <c r="AP84" s="1083"/>
      <c r="AQ84" s="1084">
        <f>AQ45</f>
        <v>41609</v>
      </c>
      <c r="AR84" s="1082"/>
      <c r="AS84" s="1082"/>
      <c r="AT84" s="1083"/>
      <c r="AU84" s="569"/>
      <c r="AV84" s="578"/>
      <c r="AW84" s="1081" t="str">
        <f>AW45</f>
        <v xml:space="preserve">USCG </v>
      </c>
      <c r="AX84" s="1082"/>
      <c r="AY84" s="1082"/>
      <c r="AZ84" s="1082"/>
      <c r="BA84" s="1082"/>
      <c r="BB84" s="1083"/>
      <c r="BC84" s="1084">
        <f>BC45</f>
        <v>41609</v>
      </c>
      <c r="BD84" s="1082"/>
      <c r="BE84" s="1082"/>
      <c r="BF84" s="1083"/>
      <c r="BG84" s="569"/>
      <c r="BH84" s="578"/>
      <c r="BI84" s="1081" t="str">
        <f>BI45</f>
        <v xml:space="preserve">USCG </v>
      </c>
      <c r="BJ84" s="1082"/>
      <c r="BK84" s="1082"/>
      <c r="BL84" s="1082"/>
      <c r="BM84" s="1082"/>
      <c r="BN84" s="1083"/>
      <c r="BO84" s="1084">
        <f>BO45</f>
        <v>41609</v>
      </c>
      <c r="BP84" s="1082"/>
      <c r="BQ84" s="1082"/>
      <c r="BR84" s="1083"/>
      <c r="BS84" s="569"/>
      <c r="BT84" s="578"/>
      <c r="BU84" s="1081" t="str">
        <f>BU45</f>
        <v xml:space="preserve">USCG </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41609</v>
      </c>
      <c r="H114" s="10"/>
      <c r="I114" s="12"/>
      <c r="J114" s="569"/>
      <c r="K114" s="753" t="s">
        <v>90</v>
      </c>
      <c r="L114" s="568"/>
      <c r="M114" s="576"/>
      <c r="N114" s="568"/>
      <c r="O114" s="595"/>
      <c r="P114" s="596"/>
      <c r="Q114" s="595"/>
      <c r="R114" s="758" t="s">
        <v>241</v>
      </c>
      <c r="S114" s="608">
        <f>S75</f>
        <v>41609</v>
      </c>
      <c r="T114" s="10"/>
      <c r="U114" s="12"/>
      <c r="V114" s="569"/>
      <c r="W114" s="753" t="s">
        <v>90</v>
      </c>
      <c r="X114" s="568"/>
      <c r="Y114" s="576"/>
      <c r="Z114" s="568"/>
      <c r="AA114" s="595"/>
      <c r="AB114" s="596"/>
      <c r="AC114" s="595"/>
      <c r="AD114" s="758" t="s">
        <v>241</v>
      </c>
      <c r="AE114" s="608">
        <f>AE75</f>
        <v>41609</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c r="BU117" s="606" t="s">
        <v>93</v>
      </c>
      <c r="BZ117" s="569"/>
      <c r="CA117" s="569" t="s">
        <v>94</v>
      </c>
      <c r="CB117" s="569"/>
      <c r="CC117" s="607">
        <f ca="1">TODAY()</f>
        <v>43957</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2wDeES9RIyYp9R+kkps0E0R9WCxPVy2xB4KxhwX/mc9ivEwVBLKq0AHPubgwiR/eyA10tG9p9BKLxmzq4OwCaw==" saltValue="N/Y9UP0q8KbQJRASAzbT6A=="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171450</xdr:colOff>
                    <xdr:row>1</xdr:row>
                    <xdr:rowOff>38100</xdr:rowOff>
                  </from>
                  <to>
                    <xdr:col>10</xdr:col>
                    <xdr:colOff>419100</xdr:colOff>
                    <xdr:row>3</xdr:row>
                    <xdr:rowOff>114300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171450</xdr:colOff>
                    <xdr:row>2</xdr:row>
                    <xdr:rowOff>66675</xdr:rowOff>
                  </from>
                  <to>
                    <xdr:col>10</xdr:col>
                    <xdr:colOff>400050</xdr:colOff>
                    <xdr:row>4</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171450</xdr:colOff>
                    <xdr:row>40</xdr:row>
                    <xdr:rowOff>38100</xdr:rowOff>
                  </from>
                  <to>
                    <xdr:col>10</xdr:col>
                    <xdr:colOff>419100</xdr:colOff>
                    <xdr:row>42</xdr:row>
                    <xdr:rowOff>114300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171450</xdr:colOff>
                    <xdr:row>41</xdr:row>
                    <xdr:rowOff>66675</xdr:rowOff>
                  </from>
                  <to>
                    <xdr:col>10</xdr:col>
                    <xdr:colOff>400050</xdr:colOff>
                    <xdr:row>43</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171450</xdr:colOff>
                    <xdr:row>79</xdr:row>
                    <xdr:rowOff>38100</xdr:rowOff>
                  </from>
                  <to>
                    <xdr:col>10</xdr:col>
                    <xdr:colOff>419100</xdr:colOff>
                    <xdr:row>81</xdr:row>
                    <xdr:rowOff>114300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171450</xdr:colOff>
                    <xdr:row>80</xdr:row>
                    <xdr:rowOff>66675</xdr:rowOff>
                  </from>
                  <to>
                    <xdr:col>10</xdr:col>
                    <xdr:colOff>400050</xdr:colOff>
                    <xdr:row>82</xdr:row>
                    <xdr:rowOff>38100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171450</xdr:colOff>
                    <xdr:row>1</xdr:row>
                    <xdr:rowOff>38100</xdr:rowOff>
                  </from>
                  <to>
                    <xdr:col>22</xdr:col>
                    <xdr:colOff>419100</xdr:colOff>
                    <xdr:row>3</xdr:row>
                    <xdr:rowOff>114300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171450</xdr:colOff>
                    <xdr:row>2</xdr:row>
                    <xdr:rowOff>66675</xdr:rowOff>
                  </from>
                  <to>
                    <xdr:col>22</xdr:col>
                    <xdr:colOff>400050</xdr:colOff>
                    <xdr:row>4</xdr:row>
                    <xdr:rowOff>38100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171450</xdr:colOff>
                    <xdr:row>40</xdr:row>
                    <xdr:rowOff>38100</xdr:rowOff>
                  </from>
                  <to>
                    <xdr:col>22</xdr:col>
                    <xdr:colOff>419100</xdr:colOff>
                    <xdr:row>42</xdr:row>
                    <xdr:rowOff>114300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171450</xdr:colOff>
                    <xdr:row>41</xdr:row>
                    <xdr:rowOff>66675</xdr:rowOff>
                  </from>
                  <to>
                    <xdr:col>22</xdr:col>
                    <xdr:colOff>400050</xdr:colOff>
                    <xdr:row>43</xdr:row>
                    <xdr:rowOff>38100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171450</xdr:colOff>
                    <xdr:row>79</xdr:row>
                    <xdr:rowOff>38100</xdr:rowOff>
                  </from>
                  <to>
                    <xdr:col>22</xdr:col>
                    <xdr:colOff>419100</xdr:colOff>
                    <xdr:row>81</xdr:row>
                    <xdr:rowOff>114300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171450</xdr:colOff>
                    <xdr:row>80</xdr:row>
                    <xdr:rowOff>66675</xdr:rowOff>
                  </from>
                  <to>
                    <xdr:col>22</xdr:col>
                    <xdr:colOff>400050</xdr:colOff>
                    <xdr:row>82</xdr:row>
                    <xdr:rowOff>38100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171450</xdr:colOff>
                    <xdr:row>1</xdr:row>
                    <xdr:rowOff>38100</xdr:rowOff>
                  </from>
                  <to>
                    <xdr:col>34</xdr:col>
                    <xdr:colOff>419100</xdr:colOff>
                    <xdr:row>3</xdr:row>
                    <xdr:rowOff>114300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171450</xdr:colOff>
                    <xdr:row>2</xdr:row>
                    <xdr:rowOff>66675</xdr:rowOff>
                  </from>
                  <to>
                    <xdr:col>34</xdr:col>
                    <xdr:colOff>400050</xdr:colOff>
                    <xdr:row>4</xdr:row>
                    <xdr:rowOff>38100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171450</xdr:colOff>
                    <xdr:row>40</xdr:row>
                    <xdr:rowOff>38100</xdr:rowOff>
                  </from>
                  <to>
                    <xdr:col>34</xdr:col>
                    <xdr:colOff>419100</xdr:colOff>
                    <xdr:row>42</xdr:row>
                    <xdr:rowOff>114300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171450</xdr:colOff>
                    <xdr:row>41</xdr:row>
                    <xdr:rowOff>66675</xdr:rowOff>
                  </from>
                  <to>
                    <xdr:col>34</xdr:col>
                    <xdr:colOff>400050</xdr:colOff>
                    <xdr:row>43</xdr:row>
                    <xdr:rowOff>38100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171450</xdr:colOff>
                    <xdr:row>79</xdr:row>
                    <xdr:rowOff>38100</xdr:rowOff>
                  </from>
                  <to>
                    <xdr:col>34</xdr:col>
                    <xdr:colOff>419100</xdr:colOff>
                    <xdr:row>81</xdr:row>
                    <xdr:rowOff>114300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171450</xdr:colOff>
                    <xdr:row>80</xdr:row>
                    <xdr:rowOff>66675</xdr:rowOff>
                  </from>
                  <to>
                    <xdr:col>34</xdr:col>
                    <xdr:colOff>400050</xdr:colOff>
                    <xdr:row>82</xdr:row>
                    <xdr:rowOff>38100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171450</xdr:colOff>
                    <xdr:row>1</xdr:row>
                    <xdr:rowOff>38100</xdr:rowOff>
                  </from>
                  <to>
                    <xdr:col>46</xdr:col>
                    <xdr:colOff>419100</xdr:colOff>
                    <xdr:row>3</xdr:row>
                    <xdr:rowOff>114300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171450</xdr:colOff>
                    <xdr:row>2</xdr:row>
                    <xdr:rowOff>66675</xdr:rowOff>
                  </from>
                  <to>
                    <xdr:col>46</xdr:col>
                    <xdr:colOff>400050</xdr:colOff>
                    <xdr:row>4</xdr:row>
                    <xdr:rowOff>38100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171450</xdr:colOff>
                    <xdr:row>40</xdr:row>
                    <xdr:rowOff>38100</xdr:rowOff>
                  </from>
                  <to>
                    <xdr:col>46</xdr:col>
                    <xdr:colOff>419100</xdr:colOff>
                    <xdr:row>42</xdr:row>
                    <xdr:rowOff>114300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171450</xdr:colOff>
                    <xdr:row>41</xdr:row>
                    <xdr:rowOff>66675</xdr:rowOff>
                  </from>
                  <to>
                    <xdr:col>46</xdr:col>
                    <xdr:colOff>400050</xdr:colOff>
                    <xdr:row>43</xdr:row>
                    <xdr:rowOff>38100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171450</xdr:colOff>
                    <xdr:row>79</xdr:row>
                    <xdr:rowOff>38100</xdr:rowOff>
                  </from>
                  <to>
                    <xdr:col>46</xdr:col>
                    <xdr:colOff>419100</xdr:colOff>
                    <xdr:row>81</xdr:row>
                    <xdr:rowOff>114300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171450</xdr:colOff>
                    <xdr:row>80</xdr:row>
                    <xdr:rowOff>66675</xdr:rowOff>
                  </from>
                  <to>
                    <xdr:col>46</xdr:col>
                    <xdr:colOff>400050</xdr:colOff>
                    <xdr:row>82</xdr:row>
                    <xdr:rowOff>38100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171450</xdr:colOff>
                    <xdr:row>1</xdr:row>
                    <xdr:rowOff>38100</xdr:rowOff>
                  </from>
                  <to>
                    <xdr:col>58</xdr:col>
                    <xdr:colOff>419100</xdr:colOff>
                    <xdr:row>3</xdr:row>
                    <xdr:rowOff>114300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171450</xdr:colOff>
                    <xdr:row>2</xdr:row>
                    <xdr:rowOff>66675</xdr:rowOff>
                  </from>
                  <to>
                    <xdr:col>58</xdr:col>
                    <xdr:colOff>400050</xdr:colOff>
                    <xdr:row>4</xdr:row>
                    <xdr:rowOff>38100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171450</xdr:colOff>
                    <xdr:row>40</xdr:row>
                    <xdr:rowOff>38100</xdr:rowOff>
                  </from>
                  <to>
                    <xdr:col>58</xdr:col>
                    <xdr:colOff>419100</xdr:colOff>
                    <xdr:row>42</xdr:row>
                    <xdr:rowOff>114300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171450</xdr:colOff>
                    <xdr:row>41</xdr:row>
                    <xdr:rowOff>66675</xdr:rowOff>
                  </from>
                  <to>
                    <xdr:col>58</xdr:col>
                    <xdr:colOff>400050</xdr:colOff>
                    <xdr:row>43</xdr:row>
                    <xdr:rowOff>38100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171450</xdr:colOff>
                    <xdr:row>79</xdr:row>
                    <xdr:rowOff>38100</xdr:rowOff>
                  </from>
                  <to>
                    <xdr:col>58</xdr:col>
                    <xdr:colOff>419100</xdr:colOff>
                    <xdr:row>81</xdr:row>
                    <xdr:rowOff>114300</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171450</xdr:colOff>
                    <xdr:row>80</xdr:row>
                    <xdr:rowOff>66675</xdr:rowOff>
                  </from>
                  <to>
                    <xdr:col>58</xdr:col>
                    <xdr:colOff>400050</xdr:colOff>
                    <xdr:row>82</xdr:row>
                    <xdr:rowOff>38100</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171450</xdr:colOff>
                    <xdr:row>1</xdr:row>
                    <xdr:rowOff>38100</xdr:rowOff>
                  </from>
                  <to>
                    <xdr:col>70</xdr:col>
                    <xdr:colOff>419100</xdr:colOff>
                    <xdr:row>3</xdr:row>
                    <xdr:rowOff>114300</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171450</xdr:colOff>
                    <xdr:row>2</xdr:row>
                    <xdr:rowOff>66675</xdr:rowOff>
                  </from>
                  <to>
                    <xdr:col>70</xdr:col>
                    <xdr:colOff>400050</xdr:colOff>
                    <xdr:row>4</xdr:row>
                    <xdr:rowOff>38100</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171450</xdr:colOff>
                    <xdr:row>40</xdr:row>
                    <xdr:rowOff>38100</xdr:rowOff>
                  </from>
                  <to>
                    <xdr:col>70</xdr:col>
                    <xdr:colOff>419100</xdr:colOff>
                    <xdr:row>42</xdr:row>
                    <xdr:rowOff>114300</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171450</xdr:colOff>
                    <xdr:row>41</xdr:row>
                    <xdr:rowOff>66675</xdr:rowOff>
                  </from>
                  <to>
                    <xdr:col>70</xdr:col>
                    <xdr:colOff>400050</xdr:colOff>
                    <xdr:row>43</xdr:row>
                    <xdr:rowOff>38100</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171450</xdr:colOff>
                    <xdr:row>79</xdr:row>
                    <xdr:rowOff>38100</xdr:rowOff>
                  </from>
                  <to>
                    <xdr:col>70</xdr:col>
                    <xdr:colOff>419100</xdr:colOff>
                    <xdr:row>81</xdr:row>
                    <xdr:rowOff>114300</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171450</xdr:colOff>
                    <xdr:row>80</xdr:row>
                    <xdr:rowOff>66675</xdr:rowOff>
                  </from>
                  <to>
                    <xdr:col>70</xdr:col>
                    <xdr:colOff>400050</xdr:colOff>
                    <xdr:row>82</xdr:row>
                    <xdr:rowOff>38100</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171450</xdr:colOff>
                    <xdr:row>1</xdr:row>
                    <xdr:rowOff>38100</xdr:rowOff>
                  </from>
                  <to>
                    <xdr:col>82</xdr:col>
                    <xdr:colOff>419100</xdr:colOff>
                    <xdr:row>3</xdr:row>
                    <xdr:rowOff>114300</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171450</xdr:colOff>
                    <xdr:row>2</xdr:row>
                    <xdr:rowOff>66675</xdr:rowOff>
                  </from>
                  <to>
                    <xdr:col>82</xdr:col>
                    <xdr:colOff>400050</xdr:colOff>
                    <xdr:row>4</xdr:row>
                    <xdr:rowOff>38100</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180975</xdr:colOff>
                    <xdr:row>7</xdr:row>
                    <xdr:rowOff>85725</xdr:rowOff>
                  </from>
                  <to>
                    <xdr:col>82</xdr:col>
                    <xdr:colOff>419100</xdr:colOff>
                    <xdr:row>9</xdr:row>
                    <xdr:rowOff>57150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171450</xdr:colOff>
                    <xdr:row>40</xdr:row>
                    <xdr:rowOff>38100</xdr:rowOff>
                  </from>
                  <to>
                    <xdr:col>82</xdr:col>
                    <xdr:colOff>419100</xdr:colOff>
                    <xdr:row>42</xdr:row>
                    <xdr:rowOff>114300</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171450</xdr:colOff>
                    <xdr:row>41</xdr:row>
                    <xdr:rowOff>66675</xdr:rowOff>
                  </from>
                  <to>
                    <xdr:col>82</xdr:col>
                    <xdr:colOff>400050</xdr:colOff>
                    <xdr:row>43</xdr:row>
                    <xdr:rowOff>38100</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180975</xdr:colOff>
                    <xdr:row>46</xdr:row>
                    <xdr:rowOff>85725</xdr:rowOff>
                  </from>
                  <to>
                    <xdr:col>82</xdr:col>
                    <xdr:colOff>419100</xdr:colOff>
                    <xdr:row>48</xdr:row>
                    <xdr:rowOff>57150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171450</xdr:colOff>
                    <xdr:row>79</xdr:row>
                    <xdr:rowOff>38100</xdr:rowOff>
                  </from>
                  <to>
                    <xdr:col>82</xdr:col>
                    <xdr:colOff>419100</xdr:colOff>
                    <xdr:row>81</xdr:row>
                    <xdr:rowOff>114300</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171450</xdr:colOff>
                    <xdr:row>80</xdr:row>
                    <xdr:rowOff>66675</xdr:rowOff>
                  </from>
                  <to>
                    <xdr:col>82</xdr:col>
                    <xdr:colOff>400050</xdr:colOff>
                    <xdr:row>82</xdr:row>
                    <xdr:rowOff>38100</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180975</xdr:colOff>
                    <xdr:row>85</xdr:row>
                    <xdr:rowOff>85725</xdr:rowOff>
                  </from>
                  <to>
                    <xdr:col>82</xdr:col>
                    <xdr:colOff>419100</xdr:colOff>
                    <xdr:row>87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557</v>
      </c>
      <c r="B4" s="953"/>
      <c r="C4" s="1080"/>
      <c r="D4" s="572"/>
      <c r="E4" s="573"/>
      <c r="F4" s="573"/>
      <c r="G4" s="573"/>
      <c r="H4" s="573"/>
      <c r="I4" s="573"/>
      <c r="J4" s="574"/>
      <c r="K4" s="575" t="s">
        <v>74</v>
      </c>
      <c r="L4" s="571"/>
      <c r="M4" s="1063" t="s">
        <v>557</v>
      </c>
      <c r="N4" s="953"/>
      <c r="O4" s="1080"/>
      <c r="P4" s="572"/>
      <c r="Q4" s="573"/>
      <c r="R4" s="573"/>
      <c r="S4" s="573"/>
      <c r="T4" s="573"/>
      <c r="U4" s="573"/>
      <c r="V4" s="574"/>
      <c r="W4" s="575" t="s">
        <v>74</v>
      </c>
      <c r="X4" s="571"/>
      <c r="Y4" s="1063" t="s">
        <v>557</v>
      </c>
      <c r="Z4" s="953"/>
      <c r="AA4" s="1080"/>
      <c r="AB4" s="572"/>
      <c r="AC4" s="573"/>
      <c r="AD4" s="573"/>
      <c r="AE4" s="573"/>
      <c r="AF4" s="573"/>
      <c r="AG4" s="573"/>
      <c r="AH4" s="574"/>
      <c r="AI4" s="575" t="s">
        <v>74</v>
      </c>
      <c r="AJ4" s="571"/>
      <c r="AK4" s="1063" t="s">
        <v>557</v>
      </c>
      <c r="AL4" s="953"/>
      <c r="AM4" s="1080"/>
      <c r="AN4" s="572"/>
      <c r="AO4" s="573"/>
      <c r="AP4" s="573"/>
      <c r="AQ4" s="573"/>
      <c r="AR4" s="573"/>
      <c r="AS4" s="573"/>
      <c r="AT4" s="574"/>
      <c r="AU4" s="575" t="s">
        <v>74</v>
      </c>
      <c r="AV4" s="571"/>
      <c r="AW4" s="1063" t="s">
        <v>557</v>
      </c>
      <c r="AX4" s="953"/>
      <c r="AY4" s="1080"/>
      <c r="AZ4" s="572"/>
      <c r="BA4" s="573"/>
      <c r="BB4" s="573"/>
      <c r="BC4" s="573"/>
      <c r="BD4" s="573"/>
      <c r="BE4" s="573"/>
      <c r="BF4" s="574"/>
      <c r="BG4" s="575" t="s">
        <v>74</v>
      </c>
      <c r="BH4" s="571"/>
      <c r="BI4" s="1063" t="s">
        <v>557</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 xml:space="preserve">USCG </v>
      </c>
      <c r="B6" s="1098"/>
      <c r="C6" s="1098"/>
      <c r="D6" s="1098"/>
      <c r="E6" s="1098"/>
      <c r="F6" s="1099"/>
      <c r="G6" s="1094">
        <v>41609</v>
      </c>
      <c r="H6" s="1082"/>
      <c r="I6" s="1082"/>
      <c r="J6" s="1083"/>
      <c r="K6" s="569"/>
      <c r="L6" s="578"/>
      <c r="M6" s="1097" t="str">
        <f>A6</f>
        <v xml:space="preserve">USCG </v>
      </c>
      <c r="N6" s="1098"/>
      <c r="O6" s="1098"/>
      <c r="P6" s="1098"/>
      <c r="Q6" s="1098"/>
      <c r="R6" s="1099"/>
      <c r="S6" s="1094">
        <v>41609</v>
      </c>
      <c r="T6" s="1082"/>
      <c r="U6" s="1082"/>
      <c r="V6" s="1083"/>
      <c r="W6" s="569"/>
      <c r="X6" s="578"/>
      <c r="Y6" s="1097" t="str">
        <f>A6</f>
        <v xml:space="preserve">USCG </v>
      </c>
      <c r="Z6" s="1098"/>
      <c r="AA6" s="1098"/>
      <c r="AB6" s="1098"/>
      <c r="AC6" s="1098"/>
      <c r="AD6" s="1099"/>
      <c r="AE6" s="1094">
        <v>41609</v>
      </c>
      <c r="AF6" s="1082"/>
      <c r="AG6" s="1082"/>
      <c r="AH6" s="1083"/>
      <c r="AI6" s="569"/>
      <c r="AJ6" s="578"/>
      <c r="AK6" s="1097" t="str">
        <f>A6</f>
        <v xml:space="preserve">USCG </v>
      </c>
      <c r="AL6" s="1098"/>
      <c r="AM6" s="1098"/>
      <c r="AN6" s="1098"/>
      <c r="AO6" s="1098"/>
      <c r="AP6" s="1099"/>
      <c r="AQ6" s="1094">
        <v>41609</v>
      </c>
      <c r="AR6" s="1082"/>
      <c r="AS6" s="1082"/>
      <c r="AT6" s="1083"/>
      <c r="AU6" s="569"/>
      <c r="AV6" s="578"/>
      <c r="AW6" s="1097" t="str">
        <f>A6</f>
        <v xml:space="preserve">USCG </v>
      </c>
      <c r="AX6" s="1098"/>
      <c r="AY6" s="1098"/>
      <c r="AZ6" s="1098"/>
      <c r="BA6" s="1098"/>
      <c r="BB6" s="1099"/>
      <c r="BC6" s="1094">
        <v>41609</v>
      </c>
      <c r="BD6" s="1082"/>
      <c r="BE6" s="1082"/>
      <c r="BF6" s="1083"/>
      <c r="BG6" s="569"/>
      <c r="BH6" s="578"/>
      <c r="BI6" s="1097" t="str">
        <f>A6</f>
        <v xml:space="preserve">USCG </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41609</v>
      </c>
      <c r="H36" s="13"/>
      <c r="I36" s="14"/>
      <c r="J36" s="569"/>
      <c r="K36" s="753" t="s">
        <v>90</v>
      </c>
      <c r="L36" s="568"/>
      <c r="M36" s="576"/>
      <c r="N36" s="568"/>
      <c r="O36" s="595"/>
      <c r="P36" s="596"/>
      <c r="Q36" s="595"/>
      <c r="R36" s="757" t="s">
        <v>242</v>
      </c>
      <c r="S36" s="609">
        <f>S6</f>
        <v>41609</v>
      </c>
      <c r="T36" s="13"/>
      <c r="U36" s="14"/>
      <c r="V36" s="569"/>
      <c r="W36" s="753" t="s">
        <v>90</v>
      </c>
      <c r="X36" s="568"/>
      <c r="Y36" s="576"/>
      <c r="Z36" s="568"/>
      <c r="AA36" s="595"/>
      <c r="AB36" s="596"/>
      <c r="AC36" s="595"/>
      <c r="AD36" s="757" t="s">
        <v>242</v>
      </c>
      <c r="AE36" s="609">
        <f>AE6</f>
        <v>41609</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557</v>
      </c>
      <c r="B43" s="953"/>
      <c r="C43" s="1080"/>
      <c r="D43" s="572"/>
      <c r="E43" s="573"/>
      <c r="F43" s="573"/>
      <c r="G43" s="573"/>
      <c r="H43" s="573"/>
      <c r="I43" s="573"/>
      <c r="J43" s="574"/>
      <c r="K43" s="575" t="s">
        <v>74</v>
      </c>
      <c r="L43" s="571"/>
      <c r="M43" s="1063" t="s">
        <v>557</v>
      </c>
      <c r="N43" s="953"/>
      <c r="O43" s="1080"/>
      <c r="P43" s="572"/>
      <c r="Q43" s="573"/>
      <c r="R43" s="573"/>
      <c r="S43" s="573"/>
      <c r="T43" s="573"/>
      <c r="U43" s="573"/>
      <c r="V43" s="574"/>
      <c r="W43" s="575" t="s">
        <v>74</v>
      </c>
      <c r="X43" s="571"/>
      <c r="Y43" s="1063" t="s">
        <v>557</v>
      </c>
      <c r="Z43" s="953"/>
      <c r="AA43" s="1080"/>
      <c r="AB43" s="572"/>
      <c r="AC43" s="573"/>
      <c r="AD43" s="573"/>
      <c r="AE43" s="573"/>
      <c r="AF43" s="573"/>
      <c r="AG43" s="573"/>
      <c r="AH43" s="574"/>
      <c r="AI43" s="575" t="s">
        <v>74</v>
      </c>
      <c r="AJ43" s="571"/>
      <c r="AK43" s="1063" t="s">
        <v>557</v>
      </c>
      <c r="AL43" s="953"/>
      <c r="AM43" s="1080"/>
      <c r="AN43" s="572"/>
      <c r="AO43" s="573"/>
      <c r="AP43" s="573"/>
      <c r="AQ43" s="573"/>
      <c r="AR43" s="573"/>
      <c r="AS43" s="573"/>
      <c r="AT43" s="574"/>
      <c r="AU43" s="575" t="s">
        <v>74</v>
      </c>
      <c r="AV43" s="571"/>
      <c r="AW43" s="1063" t="s">
        <v>557</v>
      </c>
      <c r="AX43" s="953"/>
      <c r="AY43" s="1080"/>
      <c r="AZ43" s="572"/>
      <c r="BA43" s="573"/>
      <c r="BB43" s="573"/>
      <c r="BC43" s="573"/>
      <c r="BD43" s="573"/>
      <c r="BE43" s="573"/>
      <c r="BF43" s="574"/>
      <c r="BG43" s="575" t="s">
        <v>74</v>
      </c>
      <c r="BH43" s="571"/>
      <c r="BI43" s="1063" t="s">
        <v>557</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 xml:space="preserve">USCG </v>
      </c>
      <c r="B45" s="1082"/>
      <c r="C45" s="1082"/>
      <c r="D45" s="1082"/>
      <c r="E45" s="1082"/>
      <c r="F45" s="1083"/>
      <c r="G45" s="1084">
        <f>G6</f>
        <v>41609</v>
      </c>
      <c r="H45" s="1082"/>
      <c r="I45" s="1082"/>
      <c r="J45" s="1083"/>
      <c r="K45" s="569"/>
      <c r="L45" s="578"/>
      <c r="M45" s="1081" t="str">
        <f>M6</f>
        <v xml:space="preserve">USCG </v>
      </c>
      <c r="N45" s="1082"/>
      <c r="O45" s="1082"/>
      <c r="P45" s="1082"/>
      <c r="Q45" s="1082"/>
      <c r="R45" s="1083"/>
      <c r="S45" s="1084">
        <f>S6</f>
        <v>41609</v>
      </c>
      <c r="T45" s="1082"/>
      <c r="U45" s="1082"/>
      <c r="V45" s="1083"/>
      <c r="W45" s="569"/>
      <c r="X45" s="578"/>
      <c r="Y45" s="1081" t="str">
        <f>Y6</f>
        <v xml:space="preserve">USCG </v>
      </c>
      <c r="Z45" s="1082"/>
      <c r="AA45" s="1082"/>
      <c r="AB45" s="1082"/>
      <c r="AC45" s="1082"/>
      <c r="AD45" s="1083"/>
      <c r="AE45" s="1084">
        <f>AE6</f>
        <v>41609</v>
      </c>
      <c r="AF45" s="1082"/>
      <c r="AG45" s="1082"/>
      <c r="AH45" s="1083"/>
      <c r="AI45" s="569"/>
      <c r="AJ45" s="578"/>
      <c r="AK45" s="1081" t="str">
        <f>AK6</f>
        <v xml:space="preserve">USCG </v>
      </c>
      <c r="AL45" s="1082"/>
      <c r="AM45" s="1082"/>
      <c r="AN45" s="1082"/>
      <c r="AO45" s="1082"/>
      <c r="AP45" s="1083"/>
      <c r="AQ45" s="1084">
        <f>AQ6</f>
        <v>41609</v>
      </c>
      <c r="AR45" s="1082"/>
      <c r="AS45" s="1082"/>
      <c r="AT45" s="1083"/>
      <c r="AU45" s="569"/>
      <c r="AV45" s="578"/>
      <c r="AW45" s="1081" t="str">
        <f>AW6</f>
        <v xml:space="preserve">USCG </v>
      </c>
      <c r="AX45" s="1082"/>
      <c r="AY45" s="1082"/>
      <c r="AZ45" s="1082"/>
      <c r="BA45" s="1082"/>
      <c r="BB45" s="1083"/>
      <c r="BC45" s="1084">
        <f>BC6</f>
        <v>41609</v>
      </c>
      <c r="BD45" s="1082"/>
      <c r="BE45" s="1082"/>
      <c r="BF45" s="1083"/>
      <c r="BG45" s="569"/>
      <c r="BH45" s="578"/>
      <c r="BI45" s="1081" t="str">
        <f>BI6</f>
        <v xml:space="preserve">USCG </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41609</v>
      </c>
      <c r="H75" s="15"/>
      <c r="I75" s="9"/>
      <c r="J75" s="569"/>
      <c r="K75" s="753" t="s">
        <v>90</v>
      </c>
      <c r="L75" s="568"/>
      <c r="M75" s="576"/>
      <c r="N75" s="568"/>
      <c r="O75" s="595"/>
      <c r="P75" s="596"/>
      <c r="Q75" s="595"/>
      <c r="R75" s="757" t="s">
        <v>242</v>
      </c>
      <c r="S75" s="609">
        <f>S36</f>
        <v>41609</v>
      </c>
      <c r="T75" s="15"/>
      <c r="U75" s="9"/>
      <c r="V75" s="569"/>
      <c r="W75" s="753" t="s">
        <v>90</v>
      </c>
      <c r="X75" s="568"/>
      <c r="Y75" s="576"/>
      <c r="Z75" s="568"/>
      <c r="AA75" s="595"/>
      <c r="AB75" s="596"/>
      <c r="AC75" s="595"/>
      <c r="AD75" s="757" t="s">
        <v>242</v>
      </c>
      <c r="AE75" s="609">
        <f>AE36</f>
        <v>41609</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557</v>
      </c>
      <c r="B82" s="953"/>
      <c r="C82" s="1080"/>
      <c r="D82" s="572"/>
      <c r="E82" s="573"/>
      <c r="F82" s="573"/>
      <c r="G82" s="573"/>
      <c r="H82" s="573"/>
      <c r="I82" s="573"/>
      <c r="J82" s="574"/>
      <c r="K82" s="575" t="s">
        <v>74</v>
      </c>
      <c r="L82" s="571"/>
      <c r="M82" s="1063" t="s">
        <v>557</v>
      </c>
      <c r="N82" s="953"/>
      <c r="O82" s="1080"/>
      <c r="P82" s="572"/>
      <c r="Q82" s="573"/>
      <c r="R82" s="573"/>
      <c r="S82" s="573"/>
      <c r="T82" s="573"/>
      <c r="U82" s="573"/>
      <c r="V82" s="574"/>
      <c r="W82" s="575" t="s">
        <v>74</v>
      </c>
      <c r="X82" s="571"/>
      <c r="Y82" s="1063" t="s">
        <v>557</v>
      </c>
      <c r="Z82" s="953"/>
      <c r="AA82" s="1080"/>
      <c r="AB82" s="572"/>
      <c r="AC82" s="573"/>
      <c r="AD82" s="573"/>
      <c r="AE82" s="573"/>
      <c r="AF82" s="573"/>
      <c r="AG82" s="573"/>
      <c r="AH82" s="574"/>
      <c r="AI82" s="575" t="s">
        <v>74</v>
      </c>
      <c r="AJ82" s="571"/>
      <c r="AK82" s="1063" t="s">
        <v>557</v>
      </c>
      <c r="AL82" s="953"/>
      <c r="AM82" s="1080"/>
      <c r="AN82" s="572"/>
      <c r="AO82" s="573"/>
      <c r="AP82" s="573"/>
      <c r="AQ82" s="573"/>
      <c r="AR82" s="573"/>
      <c r="AS82" s="573"/>
      <c r="AT82" s="574"/>
      <c r="AU82" s="575" t="s">
        <v>74</v>
      </c>
      <c r="AV82" s="571"/>
      <c r="AW82" s="1063" t="s">
        <v>557</v>
      </c>
      <c r="AX82" s="953"/>
      <c r="AY82" s="1080"/>
      <c r="AZ82" s="572"/>
      <c r="BA82" s="573"/>
      <c r="BB82" s="573"/>
      <c r="BC82" s="573"/>
      <c r="BD82" s="573"/>
      <c r="BE82" s="573"/>
      <c r="BF82" s="574"/>
      <c r="BG82" s="575" t="s">
        <v>74</v>
      </c>
      <c r="BH82" s="571"/>
      <c r="BI82" s="1063" t="s">
        <v>557</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 xml:space="preserve">USCG </v>
      </c>
      <c r="B84" s="1082"/>
      <c r="C84" s="1082"/>
      <c r="D84" s="1082"/>
      <c r="E84" s="1082"/>
      <c r="F84" s="1083"/>
      <c r="G84" s="1084">
        <f>G45</f>
        <v>41609</v>
      </c>
      <c r="H84" s="1082"/>
      <c r="I84" s="1082"/>
      <c r="J84" s="1083"/>
      <c r="K84" s="569"/>
      <c r="L84" s="578"/>
      <c r="M84" s="1081" t="str">
        <f>M45</f>
        <v xml:space="preserve">USCG </v>
      </c>
      <c r="N84" s="1082"/>
      <c r="O84" s="1082"/>
      <c r="P84" s="1082"/>
      <c r="Q84" s="1082"/>
      <c r="R84" s="1083"/>
      <c r="S84" s="1084">
        <f>S45</f>
        <v>41609</v>
      </c>
      <c r="T84" s="1082"/>
      <c r="U84" s="1082"/>
      <c r="V84" s="1083"/>
      <c r="W84" s="569"/>
      <c r="X84" s="578"/>
      <c r="Y84" s="1081" t="str">
        <f>Y45</f>
        <v xml:space="preserve">USCG </v>
      </c>
      <c r="Z84" s="1082"/>
      <c r="AA84" s="1082"/>
      <c r="AB84" s="1082"/>
      <c r="AC84" s="1082"/>
      <c r="AD84" s="1083"/>
      <c r="AE84" s="1084">
        <f>AE45</f>
        <v>41609</v>
      </c>
      <c r="AF84" s="1082"/>
      <c r="AG84" s="1082"/>
      <c r="AH84" s="1083"/>
      <c r="AI84" s="569"/>
      <c r="AJ84" s="578"/>
      <c r="AK84" s="1081" t="str">
        <f>AK45</f>
        <v xml:space="preserve">USCG </v>
      </c>
      <c r="AL84" s="1082"/>
      <c r="AM84" s="1082"/>
      <c r="AN84" s="1082"/>
      <c r="AO84" s="1082"/>
      <c r="AP84" s="1083"/>
      <c r="AQ84" s="1084">
        <f>AQ45</f>
        <v>41609</v>
      </c>
      <c r="AR84" s="1082"/>
      <c r="AS84" s="1082"/>
      <c r="AT84" s="1083"/>
      <c r="AU84" s="569"/>
      <c r="AV84" s="578"/>
      <c r="AW84" s="1081" t="str">
        <f>AW45</f>
        <v xml:space="preserve">USCG </v>
      </c>
      <c r="AX84" s="1082"/>
      <c r="AY84" s="1082"/>
      <c r="AZ84" s="1082"/>
      <c r="BA84" s="1082"/>
      <c r="BB84" s="1083"/>
      <c r="BC84" s="1084">
        <f>BC45</f>
        <v>41609</v>
      </c>
      <c r="BD84" s="1082"/>
      <c r="BE84" s="1082"/>
      <c r="BF84" s="1083"/>
      <c r="BG84" s="569"/>
      <c r="BH84" s="578"/>
      <c r="BI84" s="1081" t="str">
        <f>BI45</f>
        <v xml:space="preserve">USCG </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41609</v>
      </c>
      <c r="H114" s="15"/>
      <c r="I114" s="16"/>
      <c r="J114" s="569"/>
      <c r="K114" s="753" t="s">
        <v>90</v>
      </c>
      <c r="L114" s="568"/>
      <c r="M114" s="576"/>
      <c r="N114" s="568"/>
      <c r="O114" s="595"/>
      <c r="P114" s="596"/>
      <c r="Q114" s="595"/>
      <c r="R114" s="757" t="s">
        <v>242</v>
      </c>
      <c r="S114" s="609">
        <f>S75</f>
        <v>41609</v>
      </c>
      <c r="T114" s="15"/>
      <c r="U114" s="16"/>
      <c r="V114" s="569"/>
      <c r="W114" s="753" t="s">
        <v>90</v>
      </c>
      <c r="X114" s="568"/>
      <c r="Y114" s="576"/>
      <c r="Z114" s="568"/>
      <c r="AA114" s="595"/>
      <c r="AB114" s="596"/>
      <c r="AC114" s="595"/>
      <c r="AD114" s="757" t="s">
        <v>242</v>
      </c>
      <c r="AE114" s="609">
        <f>AE75</f>
        <v>41609</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zrxbxsgyzovyOWKKwswsshp2OxmGX7Zxz3YWfjDuGD5o/uAM2Y88wgTIu4u64Qz/2P28oNXfmSf0Rzg84wlpIA==" saltValue="LJiI8tIxPLBZIk2T9FFobg=="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171450</xdr:colOff>
                    <xdr:row>1</xdr:row>
                    <xdr:rowOff>76200</xdr:rowOff>
                  </from>
                  <to>
                    <xdr:col>10</xdr:col>
                    <xdr:colOff>419100</xdr:colOff>
                    <xdr:row>3</xdr:row>
                    <xdr:rowOff>28575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171450</xdr:colOff>
                    <xdr:row>2</xdr:row>
                    <xdr:rowOff>104775</xdr:rowOff>
                  </from>
                  <to>
                    <xdr:col>10</xdr:col>
                    <xdr:colOff>419100</xdr:colOff>
                    <xdr:row>4</xdr:row>
                    <xdr:rowOff>57150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171450</xdr:colOff>
                    <xdr:row>40</xdr:row>
                    <xdr:rowOff>76200</xdr:rowOff>
                  </from>
                  <to>
                    <xdr:col>10</xdr:col>
                    <xdr:colOff>419100</xdr:colOff>
                    <xdr:row>42</xdr:row>
                    <xdr:rowOff>28575</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171450</xdr:colOff>
                    <xdr:row>41</xdr:row>
                    <xdr:rowOff>104775</xdr:rowOff>
                  </from>
                  <to>
                    <xdr:col>10</xdr:col>
                    <xdr:colOff>419100</xdr:colOff>
                    <xdr:row>43</xdr:row>
                    <xdr:rowOff>57150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171450</xdr:colOff>
                    <xdr:row>40</xdr:row>
                    <xdr:rowOff>76200</xdr:rowOff>
                  </from>
                  <to>
                    <xdr:col>22</xdr:col>
                    <xdr:colOff>419100</xdr:colOff>
                    <xdr:row>42</xdr:row>
                    <xdr:rowOff>28575</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171450</xdr:colOff>
                    <xdr:row>41</xdr:row>
                    <xdr:rowOff>104775</xdr:rowOff>
                  </from>
                  <to>
                    <xdr:col>22</xdr:col>
                    <xdr:colOff>419100</xdr:colOff>
                    <xdr:row>43</xdr:row>
                    <xdr:rowOff>57150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171450</xdr:colOff>
                    <xdr:row>40</xdr:row>
                    <xdr:rowOff>76200</xdr:rowOff>
                  </from>
                  <to>
                    <xdr:col>34</xdr:col>
                    <xdr:colOff>419100</xdr:colOff>
                    <xdr:row>42</xdr:row>
                    <xdr:rowOff>28575</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171450</xdr:colOff>
                    <xdr:row>41</xdr:row>
                    <xdr:rowOff>104775</xdr:rowOff>
                  </from>
                  <to>
                    <xdr:col>34</xdr:col>
                    <xdr:colOff>419100</xdr:colOff>
                    <xdr:row>43</xdr:row>
                    <xdr:rowOff>57150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171450</xdr:colOff>
                    <xdr:row>40</xdr:row>
                    <xdr:rowOff>76200</xdr:rowOff>
                  </from>
                  <to>
                    <xdr:col>46</xdr:col>
                    <xdr:colOff>419100</xdr:colOff>
                    <xdr:row>42</xdr:row>
                    <xdr:rowOff>28575</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171450</xdr:colOff>
                    <xdr:row>41</xdr:row>
                    <xdr:rowOff>104775</xdr:rowOff>
                  </from>
                  <to>
                    <xdr:col>46</xdr:col>
                    <xdr:colOff>419100</xdr:colOff>
                    <xdr:row>43</xdr:row>
                    <xdr:rowOff>57150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171450</xdr:colOff>
                    <xdr:row>40</xdr:row>
                    <xdr:rowOff>76200</xdr:rowOff>
                  </from>
                  <to>
                    <xdr:col>58</xdr:col>
                    <xdr:colOff>419100</xdr:colOff>
                    <xdr:row>42</xdr:row>
                    <xdr:rowOff>28575</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171450</xdr:colOff>
                    <xdr:row>41</xdr:row>
                    <xdr:rowOff>104775</xdr:rowOff>
                  </from>
                  <to>
                    <xdr:col>58</xdr:col>
                    <xdr:colOff>419100</xdr:colOff>
                    <xdr:row>43</xdr:row>
                    <xdr:rowOff>57150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171450</xdr:colOff>
                    <xdr:row>40</xdr:row>
                    <xdr:rowOff>76200</xdr:rowOff>
                  </from>
                  <to>
                    <xdr:col>70</xdr:col>
                    <xdr:colOff>419100</xdr:colOff>
                    <xdr:row>42</xdr:row>
                    <xdr:rowOff>28575</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171450</xdr:colOff>
                    <xdr:row>41</xdr:row>
                    <xdr:rowOff>104775</xdr:rowOff>
                  </from>
                  <to>
                    <xdr:col>70</xdr:col>
                    <xdr:colOff>419100</xdr:colOff>
                    <xdr:row>43</xdr:row>
                    <xdr:rowOff>57150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171450</xdr:colOff>
                    <xdr:row>79</xdr:row>
                    <xdr:rowOff>76200</xdr:rowOff>
                  </from>
                  <to>
                    <xdr:col>70</xdr:col>
                    <xdr:colOff>419100</xdr:colOff>
                    <xdr:row>81</xdr:row>
                    <xdr:rowOff>28575</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171450</xdr:colOff>
                    <xdr:row>80</xdr:row>
                    <xdr:rowOff>104775</xdr:rowOff>
                  </from>
                  <to>
                    <xdr:col>70</xdr:col>
                    <xdr:colOff>419100</xdr:colOff>
                    <xdr:row>82</xdr:row>
                    <xdr:rowOff>57150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171450</xdr:colOff>
                    <xdr:row>79</xdr:row>
                    <xdr:rowOff>76200</xdr:rowOff>
                  </from>
                  <to>
                    <xdr:col>58</xdr:col>
                    <xdr:colOff>419100</xdr:colOff>
                    <xdr:row>81</xdr:row>
                    <xdr:rowOff>28575</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171450</xdr:colOff>
                    <xdr:row>80</xdr:row>
                    <xdr:rowOff>104775</xdr:rowOff>
                  </from>
                  <to>
                    <xdr:col>58</xdr:col>
                    <xdr:colOff>419100</xdr:colOff>
                    <xdr:row>82</xdr:row>
                    <xdr:rowOff>57150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171450</xdr:colOff>
                    <xdr:row>79</xdr:row>
                    <xdr:rowOff>76200</xdr:rowOff>
                  </from>
                  <to>
                    <xdr:col>46</xdr:col>
                    <xdr:colOff>419100</xdr:colOff>
                    <xdr:row>81</xdr:row>
                    <xdr:rowOff>28575</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171450</xdr:colOff>
                    <xdr:row>80</xdr:row>
                    <xdr:rowOff>104775</xdr:rowOff>
                  </from>
                  <to>
                    <xdr:col>46</xdr:col>
                    <xdr:colOff>419100</xdr:colOff>
                    <xdr:row>82</xdr:row>
                    <xdr:rowOff>57150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171450</xdr:colOff>
                    <xdr:row>79</xdr:row>
                    <xdr:rowOff>76200</xdr:rowOff>
                  </from>
                  <to>
                    <xdr:col>34</xdr:col>
                    <xdr:colOff>419100</xdr:colOff>
                    <xdr:row>81</xdr:row>
                    <xdr:rowOff>28575</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171450</xdr:colOff>
                    <xdr:row>80</xdr:row>
                    <xdr:rowOff>104775</xdr:rowOff>
                  </from>
                  <to>
                    <xdr:col>34</xdr:col>
                    <xdr:colOff>419100</xdr:colOff>
                    <xdr:row>82</xdr:row>
                    <xdr:rowOff>57150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171450</xdr:colOff>
                    <xdr:row>79</xdr:row>
                    <xdr:rowOff>76200</xdr:rowOff>
                  </from>
                  <to>
                    <xdr:col>22</xdr:col>
                    <xdr:colOff>419100</xdr:colOff>
                    <xdr:row>81</xdr:row>
                    <xdr:rowOff>28575</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171450</xdr:colOff>
                    <xdr:row>80</xdr:row>
                    <xdr:rowOff>104775</xdr:rowOff>
                  </from>
                  <to>
                    <xdr:col>22</xdr:col>
                    <xdr:colOff>419100</xdr:colOff>
                    <xdr:row>82</xdr:row>
                    <xdr:rowOff>57150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171450</xdr:colOff>
                    <xdr:row>79</xdr:row>
                    <xdr:rowOff>76200</xdr:rowOff>
                  </from>
                  <to>
                    <xdr:col>10</xdr:col>
                    <xdr:colOff>419100</xdr:colOff>
                    <xdr:row>81</xdr:row>
                    <xdr:rowOff>28575</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171450</xdr:colOff>
                    <xdr:row>80</xdr:row>
                    <xdr:rowOff>104775</xdr:rowOff>
                  </from>
                  <to>
                    <xdr:col>10</xdr:col>
                    <xdr:colOff>419100</xdr:colOff>
                    <xdr:row>82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opLeftCell="A148"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552</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 xml:space="preserve">USCG </v>
      </c>
      <c r="B6" s="1114"/>
      <c r="C6" s="1114"/>
      <c r="D6" s="1115"/>
      <c r="E6" s="1113" t="str">
        <f>Menu!F4</f>
        <v>00-12345</v>
      </c>
      <c r="F6" s="1116"/>
      <c r="G6" s="1117">
        <f>Menu!F6</f>
        <v>42613</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Oo94yfjVcLHVS6q1VZhVP/LqsVbJ4JJCg6OJmxZkaxeC6vGm9IyGC9At2vneJm0n+75O+F/PgUwixjiT6xlUtg==" saltValue="gw6UkjKNheRAYAGh4+e8Ng=="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269</v>
      </c>
      <c r="K1" s="67" t="s">
        <v>552</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7TLwdavtkh2zT/2kFlJUNlLKOIQV72sXwsKx/g5JzrjVtgGlcSI9dd7XnubGSUUjWm3d+0IdPOxTkQn3qyFZJQ==" saltValue="/9GC7QUprln6xfqvwr/ht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 xml:space="preserve">USCG </v>
      </c>
      <c r="H2" s="1126"/>
      <c r="I2" s="241"/>
      <c r="J2" s="242"/>
      <c r="K2" s="252" t="s">
        <v>373</v>
      </c>
    </row>
    <row r="3" spans="1:11" ht="12" customHeight="1" x14ac:dyDescent="0.2">
      <c r="A3" s="277"/>
      <c r="B3" s="278"/>
      <c r="C3" s="278"/>
      <c r="D3" s="259"/>
      <c r="E3" s="259"/>
      <c r="F3" s="259"/>
      <c r="G3" s="259"/>
      <c r="H3" s="279"/>
      <c r="I3" s="280"/>
      <c r="J3" s="259"/>
      <c r="K3" s="252" t="s">
        <v>497</v>
      </c>
    </row>
    <row r="4" spans="1:11" ht="12" customHeight="1" x14ac:dyDescent="0.2">
      <c r="A4" s="277"/>
      <c r="B4" s="278"/>
      <c r="C4" s="278"/>
      <c r="D4" s="259"/>
      <c r="E4" s="259"/>
      <c r="F4" s="259"/>
      <c r="G4" s="259"/>
      <c r="H4" s="259"/>
      <c r="I4" s="259"/>
      <c r="J4" s="259"/>
      <c r="K4" s="254" t="s">
        <v>498</v>
      </c>
    </row>
    <row r="5" spans="1:11" ht="11.25" customHeight="1" x14ac:dyDescent="0.2">
      <c r="A5" s="281"/>
      <c r="B5" s="259"/>
      <c r="C5" s="259"/>
      <c r="D5" s="259"/>
      <c r="E5" s="259"/>
      <c r="F5" s="259"/>
      <c r="G5" s="259"/>
      <c r="H5" s="259"/>
      <c r="I5" s="259"/>
      <c r="J5" s="259"/>
      <c r="K5" s="251" t="s">
        <v>499</v>
      </c>
    </row>
    <row r="6" spans="1:11" ht="6" customHeight="1" x14ac:dyDescent="0.2">
      <c r="A6" s="277"/>
      <c r="B6" s="278"/>
      <c r="C6" s="278"/>
      <c r="D6" s="259"/>
      <c r="E6" s="259"/>
      <c r="F6" s="259"/>
      <c r="G6" s="259"/>
      <c r="H6" s="259"/>
      <c r="I6" s="259"/>
      <c r="J6" s="259"/>
      <c r="K6" s="1129" t="s">
        <v>552</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500</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 xml:space="preserve">USCG </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551</v>
      </c>
      <c r="F33" s="307" t="str">
        <f>IF(E33="5SF","CONTRACTSOM",RIGHT(Menu!F4,5))</f>
        <v>12345</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2buALxzYvAS7zgX9/Z6+I9V8Aea5i6dlZ1owfL0FYpn9/SkP4Oh3ydgQihTKHgyQyuqIMhPTB9W3YgEF62ud8w==" saltValue="2Z73Kh6MCtYublrnh8xS/w=="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76200</xdr:colOff>
                <xdr:row>8</xdr:row>
                <xdr:rowOff>28575</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42095</v>
      </c>
      <c r="W1" s="1207"/>
    </row>
    <row r="2" spans="1:28" ht="24.95" customHeight="1" thickBot="1" x14ac:dyDescent="0.25">
      <c r="A2" s="1210" t="s">
        <v>558</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 xml:space="preserve">USCG </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230</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4.6500000000000004</v>
      </c>
      <c r="P5" s="1195" t="s">
        <v>448</v>
      </c>
      <c r="Q5" s="1196"/>
      <c r="R5" s="1196"/>
      <c r="S5" s="1196"/>
      <c r="T5" s="1196"/>
      <c r="U5" s="1196"/>
      <c r="V5" s="1196"/>
      <c r="W5" s="635">
        <f>IF(L4="Breakfast",'CG-3123'!AM41,IF(L4="Lunch",'CG-3123'!AN41,IF(L4="Dinner",'CG-3123'!AO41,0)))</f>
        <v>7.7</v>
      </c>
    </row>
    <row r="6" spans="1:28" ht="27.75" customHeight="1" thickBot="1" x14ac:dyDescent="0.25">
      <c r="A6" s="1172" t="s">
        <v>407</v>
      </c>
      <c r="B6" s="1173"/>
      <c r="C6" s="1173"/>
      <c r="D6" s="1173"/>
      <c r="E6" s="1174"/>
      <c r="F6" s="638" t="s">
        <v>480</v>
      </c>
      <c r="G6" s="749" t="s">
        <v>481</v>
      </c>
      <c r="H6" s="1175" t="s">
        <v>492</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vKi5Ie80v9dogxZnPRue1d4iD0LmLW+ZgF5V0tGCexyWFSsZDgiBDh4/vvxJcUivjHfP8cPCk0j06VjJsCkZSw==" saltValue="0oA9v/HB56LYKRN5eUT+Gw=="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400050</xdr:colOff>
                    <xdr:row>4</xdr:row>
                    <xdr:rowOff>85725</xdr:rowOff>
                  </from>
                  <to>
                    <xdr:col>26</xdr:col>
                    <xdr:colOff>438150</xdr:colOff>
                    <xdr:row>6</xdr:row>
                    <xdr:rowOff>200025</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400050</xdr:colOff>
                    <xdr:row>7</xdr:row>
                    <xdr:rowOff>95250</xdr:rowOff>
                  </from>
                  <to>
                    <xdr:col>26</xdr:col>
                    <xdr:colOff>447675</xdr:colOff>
                    <xdr:row>10</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559</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42583</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42584</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42585</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42586</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42587</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42588</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42589</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42590</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42591</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42592</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42593</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42594</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42595</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42596</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42597</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42598</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42599</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42600</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42601</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42602</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42603</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42604</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42605</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42606</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42607</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42608</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42609</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42610</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42611</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42612</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42613</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502</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501</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503</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SXJDv4FXgMnNoqX8aP3+yzl8r8qkBheniSZmQJ7S+5DNuJXgybKO1A56ychTmq67oS9M+PUmlVmlcCOTHnKyxQ==" saltValue="VGWgJfjfYsawJ1VIem5jgQ=="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314325</xdr:colOff>
                    <xdr:row>1</xdr:row>
                    <xdr:rowOff>152400</xdr:rowOff>
                  </from>
                  <to>
                    <xdr:col>22</xdr:col>
                    <xdr:colOff>361950</xdr:colOff>
                    <xdr:row>3</xdr:row>
                    <xdr:rowOff>381000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550</v>
      </c>
    </row>
    <row r="3" spans="1:1" x14ac:dyDescent="0.2">
      <c r="A3" t="s">
        <v>247</v>
      </c>
    </row>
    <row r="4" spans="1:1" x14ac:dyDescent="0.2">
      <c r="A4" t="s">
        <v>507</v>
      </c>
    </row>
    <row r="5" spans="1:1" x14ac:dyDescent="0.2">
      <c r="A5" t="s">
        <v>508</v>
      </c>
    </row>
    <row r="6" spans="1:1" x14ac:dyDescent="0.2">
      <c r="A6" t="s">
        <v>509</v>
      </c>
    </row>
    <row r="7" spans="1:1" x14ac:dyDescent="0.2">
      <c r="A7" t="s">
        <v>510</v>
      </c>
    </row>
    <row r="8" spans="1:1" x14ac:dyDescent="0.2">
      <c r="A8" t="s">
        <v>511</v>
      </c>
    </row>
    <row r="9" spans="1:1" x14ac:dyDescent="0.2">
      <c r="A9" t="s">
        <v>512</v>
      </c>
    </row>
    <row r="10" spans="1:1" x14ac:dyDescent="0.2">
      <c r="A10" t="s">
        <v>513</v>
      </c>
    </row>
    <row r="11" spans="1:1" x14ac:dyDescent="0.2">
      <c r="A11" t="s">
        <v>514</v>
      </c>
    </row>
    <row r="12" spans="1:1" x14ac:dyDescent="0.2">
      <c r="A12" t="s">
        <v>515</v>
      </c>
    </row>
    <row r="13" spans="1:1" x14ac:dyDescent="0.2">
      <c r="A13" t="s">
        <v>516</v>
      </c>
    </row>
    <row r="14" spans="1:1" x14ac:dyDescent="0.2">
      <c r="A14" t="s">
        <v>517</v>
      </c>
    </row>
    <row r="15" spans="1:1" x14ac:dyDescent="0.2">
      <c r="A15" t="s">
        <v>518</v>
      </c>
    </row>
    <row r="16" spans="1:1" x14ac:dyDescent="0.2">
      <c r="A16" t="s">
        <v>519</v>
      </c>
    </row>
    <row r="17" spans="1:1" x14ac:dyDescent="0.2">
      <c r="A17" t="s">
        <v>520</v>
      </c>
    </row>
    <row r="18" spans="1:1" x14ac:dyDescent="0.2">
      <c r="A18" t="s">
        <v>521</v>
      </c>
    </row>
    <row r="19" spans="1:1" x14ac:dyDescent="0.2">
      <c r="A19" t="s">
        <v>522</v>
      </c>
    </row>
    <row r="20" spans="1:1" x14ac:dyDescent="0.2">
      <c r="A20" t="s">
        <v>523</v>
      </c>
    </row>
    <row r="21" spans="1:1" x14ac:dyDescent="0.2">
      <c r="A21" t="s">
        <v>524</v>
      </c>
    </row>
    <row r="22" spans="1:1" x14ac:dyDescent="0.2">
      <c r="A22" t="s">
        <v>525</v>
      </c>
    </row>
    <row r="23" spans="1:1" x14ac:dyDescent="0.2">
      <c r="A23" t="s">
        <v>526</v>
      </c>
    </row>
    <row r="24" spans="1:1" x14ac:dyDescent="0.2">
      <c r="A24" t="s">
        <v>527</v>
      </c>
    </row>
    <row r="25" spans="1:1" x14ac:dyDescent="0.2">
      <c r="A25" t="s">
        <v>528</v>
      </c>
    </row>
    <row r="26" spans="1:1" x14ac:dyDescent="0.2">
      <c r="A26" t="s">
        <v>529</v>
      </c>
    </row>
    <row r="27" spans="1:1" x14ac:dyDescent="0.2">
      <c r="A27" t="s">
        <v>530</v>
      </c>
    </row>
    <row r="28" spans="1:1" x14ac:dyDescent="0.2">
      <c r="A28" t="s">
        <v>531</v>
      </c>
    </row>
    <row r="29" spans="1:1" x14ac:dyDescent="0.2">
      <c r="A29" t="s">
        <v>532</v>
      </c>
    </row>
    <row r="30" spans="1:1" x14ac:dyDescent="0.2">
      <c r="A30" t="s">
        <v>533</v>
      </c>
    </row>
    <row r="31" spans="1:1" x14ac:dyDescent="0.2">
      <c r="A31" t="s">
        <v>534</v>
      </c>
    </row>
    <row r="32" spans="1:1" x14ac:dyDescent="0.2">
      <c r="A32" t="s">
        <v>535</v>
      </c>
    </row>
    <row r="33" spans="1:1" x14ac:dyDescent="0.2">
      <c r="A33" t="s">
        <v>536</v>
      </c>
    </row>
    <row r="34" spans="1:1" x14ac:dyDescent="0.2">
      <c r="A34" t="s">
        <v>537</v>
      </c>
    </row>
    <row r="35" spans="1:1" x14ac:dyDescent="0.2">
      <c r="A35" t="s">
        <v>538</v>
      </c>
    </row>
    <row r="36" spans="1:1" x14ac:dyDescent="0.2">
      <c r="A36" t="s">
        <v>539</v>
      </c>
    </row>
    <row r="37" spans="1:1" x14ac:dyDescent="0.2">
      <c r="A37" t="s">
        <v>510</v>
      </c>
    </row>
    <row r="38" spans="1:1" x14ac:dyDescent="0.2">
      <c r="A38" t="s">
        <v>511</v>
      </c>
    </row>
    <row r="39" spans="1:1" x14ac:dyDescent="0.2">
      <c r="A39" t="s">
        <v>540</v>
      </c>
    </row>
    <row r="40" spans="1:1" x14ac:dyDescent="0.2">
      <c r="A40" t="s">
        <v>541</v>
      </c>
    </row>
    <row r="41" spans="1:1" x14ac:dyDescent="0.2">
      <c r="A41" t="s">
        <v>542</v>
      </c>
    </row>
    <row r="42" spans="1:1" x14ac:dyDescent="0.2">
      <c r="A42" t="s">
        <v>515</v>
      </c>
    </row>
    <row r="43" spans="1:1" x14ac:dyDescent="0.2">
      <c r="A43" t="s">
        <v>516</v>
      </c>
    </row>
    <row r="44" spans="1:1" x14ac:dyDescent="0.2">
      <c r="A44" t="s">
        <v>517</v>
      </c>
    </row>
    <row r="45" spans="1:1" x14ac:dyDescent="0.2">
      <c r="A45" t="s">
        <v>518</v>
      </c>
    </row>
    <row r="46" spans="1:1" x14ac:dyDescent="0.2">
      <c r="A46" t="s">
        <v>519</v>
      </c>
    </row>
    <row r="47" spans="1:1" x14ac:dyDescent="0.2">
      <c r="A47" t="s">
        <v>520</v>
      </c>
    </row>
    <row r="48" spans="1:1" x14ac:dyDescent="0.2">
      <c r="A48" t="s">
        <v>521</v>
      </c>
    </row>
    <row r="49" spans="1:1" x14ac:dyDescent="0.2">
      <c r="A49" t="s">
        <v>522</v>
      </c>
    </row>
    <row r="50" spans="1:1" x14ac:dyDescent="0.2">
      <c r="A50" t="s">
        <v>523</v>
      </c>
    </row>
    <row r="51" spans="1:1" x14ac:dyDescent="0.2">
      <c r="A51" t="s">
        <v>524</v>
      </c>
    </row>
    <row r="52" spans="1:1" x14ac:dyDescent="0.2">
      <c r="A52" t="s">
        <v>525</v>
      </c>
    </row>
    <row r="53" spans="1:1" x14ac:dyDescent="0.2">
      <c r="A53" t="s">
        <v>526</v>
      </c>
    </row>
    <row r="54" spans="1:1" x14ac:dyDescent="0.2">
      <c r="A54" t="s">
        <v>527</v>
      </c>
    </row>
    <row r="55" spans="1:1" x14ac:dyDescent="0.2">
      <c r="A55" t="s">
        <v>528</v>
      </c>
    </row>
    <row r="56" spans="1:1" x14ac:dyDescent="0.2">
      <c r="A56" t="s">
        <v>529</v>
      </c>
    </row>
    <row r="57" spans="1:1" x14ac:dyDescent="0.2">
      <c r="A57" t="s">
        <v>543</v>
      </c>
    </row>
    <row r="58" spans="1:1" x14ac:dyDescent="0.2">
      <c r="A58" t="s">
        <v>544</v>
      </c>
    </row>
    <row r="59" spans="1:1" x14ac:dyDescent="0.2">
      <c r="A59" t="s">
        <v>545</v>
      </c>
    </row>
    <row r="60" spans="1:1" x14ac:dyDescent="0.2">
      <c r="A60" t="s">
        <v>546</v>
      </c>
    </row>
    <row r="61" spans="1:1" x14ac:dyDescent="0.2">
      <c r="A61" t="s">
        <v>510</v>
      </c>
    </row>
    <row r="62" spans="1:1" x14ac:dyDescent="0.2">
      <c r="A62" t="s">
        <v>511</v>
      </c>
    </row>
    <row r="63" spans="1:1" x14ac:dyDescent="0.2">
      <c r="A63" t="s">
        <v>540</v>
      </c>
    </row>
    <row r="64" spans="1:1" x14ac:dyDescent="0.2">
      <c r="A64" t="s">
        <v>541</v>
      </c>
    </row>
    <row r="65" spans="1:1" x14ac:dyDescent="0.2">
      <c r="A65" t="s">
        <v>542</v>
      </c>
    </row>
    <row r="66" spans="1:1" x14ac:dyDescent="0.2">
      <c r="A66" t="s">
        <v>515</v>
      </c>
    </row>
    <row r="67" spans="1:1" x14ac:dyDescent="0.2">
      <c r="A67" t="s">
        <v>516</v>
      </c>
    </row>
    <row r="68" spans="1:1" x14ac:dyDescent="0.2">
      <c r="A68" t="s">
        <v>517</v>
      </c>
    </row>
    <row r="69" spans="1:1" x14ac:dyDescent="0.2">
      <c r="A69" t="s">
        <v>518</v>
      </c>
    </row>
    <row r="70" spans="1:1" x14ac:dyDescent="0.2">
      <c r="A70" t="s">
        <v>519</v>
      </c>
    </row>
    <row r="71" spans="1:1" x14ac:dyDescent="0.2">
      <c r="A71" t="s">
        <v>520</v>
      </c>
    </row>
    <row r="72" spans="1:1" x14ac:dyDescent="0.2">
      <c r="A72" t="s">
        <v>521</v>
      </c>
    </row>
    <row r="73" spans="1:1" x14ac:dyDescent="0.2">
      <c r="A73" t="s">
        <v>522</v>
      </c>
    </row>
    <row r="74" spans="1:1" x14ac:dyDescent="0.2">
      <c r="A74" t="s">
        <v>523</v>
      </c>
    </row>
    <row r="75" spans="1:1" x14ac:dyDescent="0.2">
      <c r="A75" t="s">
        <v>524</v>
      </c>
    </row>
    <row r="76" spans="1:1" x14ac:dyDescent="0.2">
      <c r="A76" t="s">
        <v>525</v>
      </c>
    </row>
    <row r="77" spans="1:1" x14ac:dyDescent="0.2">
      <c r="A77" t="s">
        <v>526</v>
      </c>
    </row>
    <row r="78" spans="1:1" x14ac:dyDescent="0.2">
      <c r="A78" t="s">
        <v>527</v>
      </c>
    </row>
    <row r="79" spans="1:1" x14ac:dyDescent="0.2">
      <c r="A79" t="s">
        <v>528</v>
      </c>
    </row>
    <row r="80" spans="1:1" x14ac:dyDescent="0.2">
      <c r="A80" t="s">
        <v>529</v>
      </c>
    </row>
    <row r="81" spans="1:1" x14ac:dyDescent="0.2">
      <c r="A81" t="s">
        <v>543</v>
      </c>
    </row>
    <row r="82" spans="1:1" x14ac:dyDescent="0.2">
      <c r="A82" t="s">
        <v>544</v>
      </c>
    </row>
    <row r="83" spans="1:1" x14ac:dyDescent="0.2">
      <c r="A83" t="s">
        <v>545</v>
      </c>
    </row>
    <row r="84" spans="1:1" x14ac:dyDescent="0.2">
      <c r="A84" t="s">
        <v>546</v>
      </c>
    </row>
    <row r="85" spans="1:1" x14ac:dyDescent="0.2">
      <c r="A85" t="s">
        <v>510</v>
      </c>
    </row>
    <row r="86" spans="1:1" x14ac:dyDescent="0.2">
      <c r="A86" t="s">
        <v>511</v>
      </c>
    </row>
    <row r="87" spans="1:1" x14ac:dyDescent="0.2">
      <c r="A87" t="s">
        <v>540</v>
      </c>
    </row>
    <row r="88" spans="1:1" x14ac:dyDescent="0.2">
      <c r="A88" t="s">
        <v>541</v>
      </c>
    </row>
    <row r="89" spans="1:1" x14ac:dyDescent="0.2">
      <c r="A89" t="s">
        <v>542</v>
      </c>
    </row>
    <row r="90" spans="1:1" x14ac:dyDescent="0.2">
      <c r="A90" t="s">
        <v>515</v>
      </c>
    </row>
    <row r="91" spans="1:1" x14ac:dyDescent="0.2">
      <c r="A91" t="s">
        <v>516</v>
      </c>
    </row>
    <row r="92" spans="1:1" x14ac:dyDescent="0.2">
      <c r="A92" t="s">
        <v>517</v>
      </c>
    </row>
    <row r="93" spans="1:1" x14ac:dyDescent="0.2">
      <c r="A93" t="s">
        <v>518</v>
      </c>
    </row>
    <row r="94" spans="1:1" x14ac:dyDescent="0.2">
      <c r="A94" t="s">
        <v>519</v>
      </c>
    </row>
    <row r="95" spans="1:1" x14ac:dyDescent="0.2">
      <c r="A95" t="s">
        <v>520</v>
      </c>
    </row>
    <row r="96" spans="1:1" x14ac:dyDescent="0.2">
      <c r="A96" t="s">
        <v>521</v>
      </c>
    </row>
    <row r="97" spans="1:1" x14ac:dyDescent="0.2">
      <c r="A97" t="s">
        <v>522</v>
      </c>
    </row>
    <row r="98" spans="1:1" x14ac:dyDescent="0.2">
      <c r="A98" t="s">
        <v>523</v>
      </c>
    </row>
    <row r="99" spans="1:1" x14ac:dyDescent="0.2">
      <c r="A99" t="s">
        <v>524</v>
      </c>
    </row>
    <row r="100" spans="1:1" x14ac:dyDescent="0.2">
      <c r="A100" t="s">
        <v>525</v>
      </c>
    </row>
    <row r="101" spans="1:1" x14ac:dyDescent="0.2">
      <c r="A101" t="s">
        <v>526</v>
      </c>
    </row>
    <row r="102" spans="1:1" x14ac:dyDescent="0.2">
      <c r="A102" t="s">
        <v>527</v>
      </c>
    </row>
    <row r="103" spans="1:1" x14ac:dyDescent="0.2">
      <c r="A103" t="s">
        <v>528</v>
      </c>
    </row>
    <row r="104" spans="1:1" x14ac:dyDescent="0.2">
      <c r="A104" t="s">
        <v>529</v>
      </c>
    </row>
    <row r="105" spans="1:1" x14ac:dyDescent="0.2">
      <c r="A105" t="s">
        <v>543</v>
      </c>
    </row>
    <row r="106" spans="1:1" x14ac:dyDescent="0.2">
      <c r="A106" t="s">
        <v>544</v>
      </c>
    </row>
    <row r="107" spans="1:1" x14ac:dyDescent="0.2">
      <c r="A107" t="s">
        <v>545</v>
      </c>
    </row>
    <row r="108" spans="1:1" x14ac:dyDescent="0.2">
      <c r="A108" t="s">
        <v>546</v>
      </c>
    </row>
    <row r="109" spans="1:1" x14ac:dyDescent="0.2">
      <c r="A109" t="s">
        <v>547</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DC3HDHFYPPD6-1999368182-3</_dlc_DocId>
    <_dlc_DocIdUrl xmlns="b9d87d8e-2e07-46b2-92a5-8b8b5755d768">
      <Url>https://cg.portal.uscg.mil/communities/erats/CS/FSO-PVA FOT/_layouts/DocIdRedir.aspx?ID=DC3HDHFYPPD6-1999368182-3</Url>
      <Description>DC3HDHFYPPD6-1999368182-3</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E60057CD39878A43A37AFFE81028157C" ma:contentTypeVersion="0" ma:contentTypeDescription="Create a new document." ma:contentTypeScope="" ma:versionID="0fb153843d1ce3690c8096e95bd3355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3BC4F18B-928C-458F-94F6-7CA1F6769211}">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b9d87d8e-2e07-46b2-92a5-8b8b5755d768"/>
    <ds:schemaRef ds:uri="http://www.w3.org/XML/1998/namespace"/>
  </ds:schemaRefs>
</ds:datastoreItem>
</file>

<file path=customXml/itemProps4.xml><?xml version="1.0" encoding="utf-8"?>
<ds:datastoreItem xmlns:ds="http://schemas.openxmlformats.org/officeDocument/2006/customXml" ds:itemID="{ADBF6F63-812D-4551-A7C1-12447BDD15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2020-05-06T16:56:42Z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0x010100E60057CD39878A43A37AFFE81028157C</vt:lpwstr>
  </property>
  <property fmtid="{D5CDD505-2E9C-101B-9397-08002B2CF9AE}" pid="3" name="_dlc_DocIdItemGuid">
    <vt:lpwstr>92d4d890-fc98-4184-9e86-84dc5d664aa1</vt:lpwstr>
  </property>
  <property fmtid="{D5CDD505-2E9C-101B-9397-08002B2CF9AE}" pid="4" name="Order">
    <vt:r8>6800</vt:r8>
  </property>
</Properties>
</file>